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Nabors\Downloads\fim\"/>
    </mc:Choice>
  </mc:AlternateContent>
  <xr:revisionPtr revIDLastSave="0" documentId="13_ncr:1_{FB593A0B-2A6D-4EDA-B2D6-8241C591BCC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IM" sheetId="6" r:id="rId1"/>
    <sheet name="Purchases FIM Calculation" sheetId="7" r:id="rId2"/>
    <sheet name="Taxes Transfers FIM Calculation" sheetId="5" r:id="rId3"/>
    <sheet name="Purchases Data" sheetId="1" r:id="rId4"/>
    <sheet name="Post-MPC Transfers" sheetId="2" r:id="rId5"/>
    <sheet name="Post-MPC Taxes" sheetId="3" r:id="rId6"/>
    <sheet name="Accessory Variables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3" i="6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4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3" i="7"/>
  <c r="M5" i="7"/>
  <c r="M4" i="7"/>
  <c r="N4" i="7" s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N43" i="7" s="1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N71" i="7" s="1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N98" i="7" s="1"/>
  <c r="M99" i="7"/>
  <c r="N99" i="7" s="1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N155" i="7" s="1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N168" i="7" s="1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N183" i="7" s="1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N225" i="7" s="1"/>
  <c r="M226" i="7"/>
  <c r="M227" i="7"/>
  <c r="M228" i="7"/>
  <c r="M229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3" i="7"/>
  <c r="K3" i="7"/>
  <c r="K11" i="7"/>
  <c r="K12" i="7"/>
  <c r="K13" i="7"/>
  <c r="K14" i="7"/>
  <c r="K15" i="7"/>
  <c r="K16" i="7"/>
  <c r="K17" i="7"/>
  <c r="K24" i="7"/>
  <c r="K25" i="7"/>
  <c r="K26" i="7"/>
  <c r="K27" i="7"/>
  <c r="K28" i="7"/>
  <c r="K29" i="7"/>
  <c r="K30" i="7"/>
  <c r="K31" i="7"/>
  <c r="K37" i="7"/>
  <c r="K38" i="7"/>
  <c r="K39" i="7"/>
  <c r="K40" i="7"/>
  <c r="K41" i="7"/>
  <c r="K42" i="7"/>
  <c r="K43" i="7"/>
  <c r="K44" i="7"/>
  <c r="K45" i="7"/>
  <c r="K53" i="7"/>
  <c r="K54" i="7"/>
  <c r="K55" i="7"/>
  <c r="K56" i="7"/>
  <c r="K57" i="7"/>
  <c r="K59" i="7"/>
  <c r="K67" i="7"/>
  <c r="K68" i="7"/>
  <c r="K69" i="7"/>
  <c r="K70" i="7"/>
  <c r="K71" i="7"/>
  <c r="K72" i="7"/>
  <c r="K73" i="7"/>
  <c r="K79" i="7"/>
  <c r="K80" i="7"/>
  <c r="K81" i="7"/>
  <c r="K82" i="7"/>
  <c r="K83" i="7"/>
  <c r="K84" i="7"/>
  <c r="K85" i="7"/>
  <c r="K86" i="7"/>
  <c r="K87" i="7"/>
  <c r="K95" i="7"/>
  <c r="K96" i="7"/>
  <c r="K97" i="7"/>
  <c r="K98" i="7"/>
  <c r="K99" i="7"/>
  <c r="K109" i="7"/>
  <c r="K110" i="7"/>
  <c r="K111" i="7"/>
  <c r="K112" i="7"/>
  <c r="K113" i="7"/>
  <c r="K114" i="7"/>
  <c r="K115" i="7"/>
  <c r="K121" i="7"/>
  <c r="K122" i="7"/>
  <c r="K123" i="7"/>
  <c r="K124" i="7"/>
  <c r="K125" i="7"/>
  <c r="K126" i="7"/>
  <c r="K127" i="7"/>
  <c r="K128" i="7"/>
  <c r="K129" i="7"/>
  <c r="K137" i="7"/>
  <c r="K138" i="7"/>
  <c r="K139" i="7"/>
  <c r="K140" i="7"/>
  <c r="K141" i="7"/>
  <c r="K142" i="7"/>
  <c r="K143" i="7"/>
  <c r="K149" i="7"/>
  <c r="K150" i="7"/>
  <c r="K151" i="7"/>
  <c r="K152" i="7"/>
  <c r="K153" i="7"/>
  <c r="K154" i="7"/>
  <c r="K155" i="7"/>
  <c r="K156" i="7"/>
  <c r="K157" i="7"/>
  <c r="K164" i="7"/>
  <c r="K165" i="7"/>
  <c r="K166" i="7"/>
  <c r="K167" i="7"/>
  <c r="K168" i="7"/>
  <c r="K169" i="7"/>
  <c r="K170" i="7"/>
  <c r="K171" i="7"/>
  <c r="K177" i="7"/>
  <c r="K179" i="7"/>
  <c r="K180" i="7"/>
  <c r="K181" i="7"/>
  <c r="K182" i="7"/>
  <c r="K183" i="7"/>
  <c r="K184" i="7"/>
  <c r="K185" i="7"/>
  <c r="K191" i="7"/>
  <c r="K192" i="7"/>
  <c r="K193" i="7"/>
  <c r="K194" i="7"/>
  <c r="K195" i="7"/>
  <c r="K196" i="7"/>
  <c r="K197" i="7"/>
  <c r="K198" i="7"/>
  <c r="K199" i="7"/>
  <c r="K206" i="7"/>
  <c r="K207" i="7"/>
  <c r="K208" i="7"/>
  <c r="K209" i="7"/>
  <c r="K210" i="7"/>
  <c r="K211" i="7"/>
  <c r="K212" i="7"/>
  <c r="K213" i="7"/>
  <c r="K221" i="7"/>
  <c r="K222" i="7"/>
  <c r="K223" i="7"/>
  <c r="K224" i="7"/>
  <c r="K4" i="7"/>
  <c r="K5" i="7"/>
  <c r="K6" i="7"/>
  <c r="K7" i="7"/>
  <c r="K8" i="7"/>
  <c r="K9" i="7"/>
  <c r="K10" i="7"/>
  <c r="K18" i="7"/>
  <c r="K19" i="7"/>
  <c r="K20" i="7"/>
  <c r="K21" i="7"/>
  <c r="K22" i="7"/>
  <c r="K23" i="7"/>
  <c r="K32" i="7"/>
  <c r="K33" i="7"/>
  <c r="K34" i="7"/>
  <c r="K35" i="7"/>
  <c r="K36" i="7"/>
  <c r="K46" i="7"/>
  <c r="K47" i="7"/>
  <c r="K48" i="7"/>
  <c r="K49" i="7"/>
  <c r="K50" i="7"/>
  <c r="K51" i="7"/>
  <c r="K52" i="7"/>
  <c r="K58" i="7"/>
  <c r="K60" i="7"/>
  <c r="K61" i="7"/>
  <c r="K62" i="7"/>
  <c r="K63" i="7"/>
  <c r="K64" i="7"/>
  <c r="K65" i="7"/>
  <c r="K66" i="7"/>
  <c r="K74" i="7"/>
  <c r="K75" i="7"/>
  <c r="K76" i="7"/>
  <c r="K77" i="7"/>
  <c r="K78" i="7"/>
  <c r="K88" i="7"/>
  <c r="K89" i="7"/>
  <c r="K90" i="7"/>
  <c r="K91" i="7"/>
  <c r="K92" i="7"/>
  <c r="K93" i="7"/>
  <c r="K94" i="7"/>
  <c r="K100" i="7"/>
  <c r="K101" i="7"/>
  <c r="K102" i="7"/>
  <c r="K103" i="7"/>
  <c r="K104" i="7"/>
  <c r="K105" i="7"/>
  <c r="K106" i="7"/>
  <c r="K107" i="7"/>
  <c r="K108" i="7"/>
  <c r="K116" i="7"/>
  <c r="K117" i="7"/>
  <c r="K118" i="7"/>
  <c r="K119" i="7"/>
  <c r="K120" i="7"/>
  <c r="K130" i="7"/>
  <c r="K131" i="7"/>
  <c r="K132" i="7"/>
  <c r="K133" i="7"/>
  <c r="K134" i="7"/>
  <c r="K135" i="7"/>
  <c r="K136" i="7"/>
  <c r="K144" i="7"/>
  <c r="K145" i="7"/>
  <c r="K146" i="7"/>
  <c r="K147" i="7"/>
  <c r="K148" i="7"/>
  <c r="K158" i="7"/>
  <c r="K159" i="7"/>
  <c r="K160" i="7"/>
  <c r="K161" i="7"/>
  <c r="K162" i="7"/>
  <c r="K163" i="7"/>
  <c r="K172" i="7"/>
  <c r="K173" i="7"/>
  <c r="K174" i="7"/>
  <c r="K175" i="7"/>
  <c r="K176" i="7"/>
  <c r="K178" i="7"/>
  <c r="K186" i="7"/>
  <c r="K187" i="7"/>
  <c r="K188" i="7"/>
  <c r="K189" i="7"/>
  <c r="K190" i="7"/>
  <c r="K200" i="7"/>
  <c r="K201" i="7"/>
  <c r="K202" i="7"/>
  <c r="K203" i="7"/>
  <c r="K204" i="7"/>
  <c r="K205" i="7"/>
  <c r="K214" i="7"/>
  <c r="K215" i="7"/>
  <c r="K216" i="7"/>
  <c r="K217" i="7"/>
  <c r="K218" i="7"/>
  <c r="K219" i="7"/>
  <c r="K220" i="7"/>
  <c r="K225" i="7"/>
  <c r="K226" i="7"/>
  <c r="K227" i="7"/>
  <c r="K228" i="7"/>
  <c r="K229" i="7"/>
  <c r="G3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G4" i="7"/>
  <c r="O4" i="7" s="1"/>
  <c r="G5" i="7"/>
  <c r="G6" i="7"/>
  <c r="G7" i="7"/>
  <c r="G8" i="7"/>
  <c r="G9" i="7"/>
  <c r="G10" i="7"/>
  <c r="G11" i="7"/>
  <c r="G12" i="7"/>
  <c r="G13" i="7"/>
  <c r="G14" i="7"/>
  <c r="O14" i="7" s="1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O39" i="7" s="1"/>
  <c r="G40" i="7"/>
  <c r="G41" i="7"/>
  <c r="G42" i="7"/>
  <c r="G43" i="7"/>
  <c r="G44" i="7"/>
  <c r="G45" i="7"/>
  <c r="G46" i="7"/>
  <c r="O46" i="7" s="1"/>
  <c r="G47" i="7"/>
  <c r="O47" i="7" s="1"/>
  <c r="G48" i="7"/>
  <c r="O48" i="7" s="1"/>
  <c r="G49" i="7"/>
  <c r="O49" i="7" s="1"/>
  <c r="G50" i="7"/>
  <c r="O50" i="7" s="1"/>
  <c r="G51" i="7"/>
  <c r="O51" i="7" s="1"/>
  <c r="G52" i="7"/>
  <c r="O52" i="7" s="1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O68" i="7" s="1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O122" i="7" s="1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O168" i="7" s="1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O193" i="7" s="1"/>
  <c r="G194" i="7"/>
  <c r="G195" i="7"/>
  <c r="G196" i="7"/>
  <c r="G197" i="7"/>
  <c r="G198" i="7"/>
  <c r="G199" i="7"/>
  <c r="G200" i="7"/>
  <c r="O200" i="7" s="1"/>
  <c r="G201" i="7"/>
  <c r="O201" i="7" s="1"/>
  <c r="G202" i="7"/>
  <c r="O202" i="7" s="1"/>
  <c r="G203" i="7"/>
  <c r="O203" i="7" s="1"/>
  <c r="G204" i="7"/>
  <c r="O204" i="7" s="1"/>
  <c r="G205" i="7"/>
  <c r="O205" i="7" s="1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K5" i="5"/>
  <c r="K6" i="5"/>
  <c r="K7" i="5"/>
  <c r="K8" i="5"/>
  <c r="K9" i="5"/>
  <c r="M9" i="5" s="1"/>
  <c r="K10" i="5"/>
  <c r="M10" i="5" s="1"/>
  <c r="K11" i="5"/>
  <c r="M11" i="5" s="1"/>
  <c r="O11" i="5" s="1"/>
  <c r="K12" i="5"/>
  <c r="M12" i="5" s="1"/>
  <c r="O12" i="5" s="1"/>
  <c r="K13" i="5"/>
  <c r="K14" i="5"/>
  <c r="M14" i="5" s="1"/>
  <c r="O14" i="5" s="1"/>
  <c r="K15" i="5"/>
  <c r="M15" i="5" s="1"/>
  <c r="O15" i="5" s="1"/>
  <c r="K16" i="5"/>
  <c r="M16" i="5" s="1"/>
  <c r="O16" i="5" s="1"/>
  <c r="K17" i="5"/>
  <c r="M17" i="5" s="1"/>
  <c r="O17" i="5" s="1"/>
  <c r="K18" i="5"/>
  <c r="M18" i="5" s="1"/>
  <c r="O18" i="5" s="1"/>
  <c r="K19" i="5"/>
  <c r="K20" i="5"/>
  <c r="K21" i="5"/>
  <c r="K22" i="5"/>
  <c r="K23" i="5"/>
  <c r="M23" i="5" s="1"/>
  <c r="K24" i="5"/>
  <c r="M24" i="5" s="1"/>
  <c r="K25" i="5"/>
  <c r="M25" i="5" s="1"/>
  <c r="K26" i="5"/>
  <c r="K27" i="5"/>
  <c r="K28" i="5"/>
  <c r="K29" i="5"/>
  <c r="M29" i="5" s="1"/>
  <c r="O29" i="5" s="1"/>
  <c r="K30" i="5"/>
  <c r="M30" i="5" s="1"/>
  <c r="O30" i="5" s="1"/>
  <c r="K31" i="5"/>
  <c r="M31" i="5" s="1"/>
  <c r="O31" i="5" s="1"/>
  <c r="K32" i="5"/>
  <c r="M32" i="5" s="1"/>
  <c r="O32" i="5" s="1"/>
  <c r="K33" i="5"/>
  <c r="K34" i="5"/>
  <c r="K35" i="5"/>
  <c r="K36" i="5"/>
  <c r="K37" i="5"/>
  <c r="M37" i="5" s="1"/>
  <c r="K38" i="5"/>
  <c r="M38" i="5" s="1"/>
  <c r="K39" i="5"/>
  <c r="M39" i="5" s="1"/>
  <c r="O39" i="5" s="1"/>
  <c r="K40" i="5"/>
  <c r="K41" i="5"/>
  <c r="K42" i="5"/>
  <c r="K43" i="5"/>
  <c r="K44" i="5"/>
  <c r="K45" i="5"/>
  <c r="K46" i="5"/>
  <c r="M46" i="5" s="1"/>
  <c r="O46" i="5" s="1"/>
  <c r="K47" i="5"/>
  <c r="K48" i="5"/>
  <c r="K49" i="5"/>
  <c r="K50" i="5"/>
  <c r="K51" i="5"/>
  <c r="M51" i="5" s="1"/>
  <c r="K52" i="5"/>
  <c r="M52" i="5" s="1"/>
  <c r="K53" i="5"/>
  <c r="M53" i="5" s="1"/>
  <c r="K54" i="5"/>
  <c r="M54" i="5" s="1"/>
  <c r="O54" i="5" s="1"/>
  <c r="K55" i="5"/>
  <c r="M55" i="5" s="1"/>
  <c r="O55" i="5" s="1"/>
  <c r="K56" i="5"/>
  <c r="M56" i="5" s="1"/>
  <c r="O56" i="5" s="1"/>
  <c r="K57" i="5"/>
  <c r="M57" i="5" s="1"/>
  <c r="O57" i="5" s="1"/>
  <c r="K58" i="5"/>
  <c r="M58" i="5" s="1"/>
  <c r="O58" i="5" s="1"/>
  <c r="K59" i="5"/>
  <c r="M59" i="5" s="1"/>
  <c r="O59" i="5" s="1"/>
  <c r="K60" i="5"/>
  <c r="M60" i="5" s="1"/>
  <c r="O60" i="5" s="1"/>
  <c r="K61" i="5"/>
  <c r="K62" i="5"/>
  <c r="K63" i="5"/>
  <c r="K64" i="5"/>
  <c r="K65" i="5"/>
  <c r="M65" i="5" s="1"/>
  <c r="K66" i="5"/>
  <c r="M66" i="5" s="1"/>
  <c r="K67" i="5"/>
  <c r="M67" i="5" s="1"/>
  <c r="K68" i="5"/>
  <c r="M68" i="5" s="1"/>
  <c r="O68" i="5" s="1"/>
  <c r="K69" i="5"/>
  <c r="M69" i="5" s="1"/>
  <c r="O69" i="5" s="1"/>
  <c r="K70" i="5"/>
  <c r="M70" i="5" s="1"/>
  <c r="O70" i="5" s="1"/>
  <c r="K71" i="5"/>
  <c r="M71" i="5" s="1"/>
  <c r="O71" i="5" s="1"/>
  <c r="K72" i="5"/>
  <c r="M72" i="5" s="1"/>
  <c r="O72" i="5" s="1"/>
  <c r="K73" i="5"/>
  <c r="M73" i="5" s="1"/>
  <c r="O73" i="5" s="1"/>
  <c r="K74" i="5"/>
  <c r="M74" i="5" s="1"/>
  <c r="O74" i="5" s="1"/>
  <c r="K75" i="5"/>
  <c r="K76" i="5"/>
  <c r="K77" i="5"/>
  <c r="K78" i="5"/>
  <c r="K79" i="5"/>
  <c r="M79" i="5" s="1"/>
  <c r="K80" i="5"/>
  <c r="M80" i="5" s="1"/>
  <c r="K81" i="5"/>
  <c r="M81" i="5" s="1"/>
  <c r="K82" i="5"/>
  <c r="K83" i="5"/>
  <c r="M83" i="5" s="1"/>
  <c r="O83" i="5" s="1"/>
  <c r="K84" i="5"/>
  <c r="K85" i="5"/>
  <c r="M85" i="5" s="1"/>
  <c r="O85" i="5" s="1"/>
  <c r="K86" i="5"/>
  <c r="M86" i="5" s="1"/>
  <c r="O86" i="5" s="1"/>
  <c r="K87" i="5"/>
  <c r="M87" i="5" s="1"/>
  <c r="O87" i="5" s="1"/>
  <c r="K88" i="5"/>
  <c r="M88" i="5" s="1"/>
  <c r="O88" i="5" s="1"/>
  <c r="K89" i="5"/>
  <c r="K90" i="5"/>
  <c r="K91" i="5"/>
  <c r="K92" i="5"/>
  <c r="K93" i="5"/>
  <c r="M93" i="5" s="1"/>
  <c r="K94" i="5"/>
  <c r="M94" i="5" s="1"/>
  <c r="K95" i="5"/>
  <c r="M95" i="5" s="1"/>
  <c r="K96" i="5"/>
  <c r="K97" i="5"/>
  <c r="K98" i="5"/>
  <c r="K99" i="5"/>
  <c r="K100" i="5"/>
  <c r="M100" i="5" s="1"/>
  <c r="O100" i="5" s="1"/>
  <c r="K101" i="5"/>
  <c r="M101" i="5" s="1"/>
  <c r="O101" i="5" s="1"/>
  <c r="K102" i="5"/>
  <c r="M102" i="5" s="1"/>
  <c r="O102" i="5" s="1"/>
  <c r="K103" i="5"/>
  <c r="K104" i="5"/>
  <c r="K105" i="5"/>
  <c r="K106" i="5"/>
  <c r="K107" i="5"/>
  <c r="M107" i="5" s="1"/>
  <c r="O107" i="5" s="1"/>
  <c r="K108" i="5"/>
  <c r="M108" i="5" s="1"/>
  <c r="O108" i="5" s="1"/>
  <c r="K109" i="5"/>
  <c r="M109" i="5" s="1"/>
  <c r="O109" i="5" s="1"/>
  <c r="K110" i="5"/>
  <c r="K111" i="5"/>
  <c r="K112" i="5"/>
  <c r="K113" i="5"/>
  <c r="K114" i="5"/>
  <c r="K115" i="5"/>
  <c r="K116" i="5"/>
  <c r="K117" i="5"/>
  <c r="K118" i="5"/>
  <c r="K119" i="5"/>
  <c r="K120" i="5"/>
  <c r="K121" i="5"/>
  <c r="M121" i="5" s="1"/>
  <c r="K122" i="5"/>
  <c r="M122" i="5" s="1"/>
  <c r="K123" i="5"/>
  <c r="M123" i="5" s="1"/>
  <c r="K124" i="5"/>
  <c r="M124" i="5" s="1"/>
  <c r="O124" i="5" s="1"/>
  <c r="K125" i="5"/>
  <c r="M125" i="5" s="1"/>
  <c r="O125" i="5" s="1"/>
  <c r="K126" i="5"/>
  <c r="M126" i="5" s="1"/>
  <c r="O126" i="5" s="1"/>
  <c r="K127" i="5"/>
  <c r="M127" i="5" s="1"/>
  <c r="O127" i="5" s="1"/>
  <c r="K128" i="5"/>
  <c r="M128" i="5" s="1"/>
  <c r="O128" i="5" s="1"/>
  <c r="K129" i="5"/>
  <c r="M129" i="5" s="1"/>
  <c r="O129" i="5" s="1"/>
  <c r="K130" i="5"/>
  <c r="M130" i="5" s="1"/>
  <c r="O130" i="5" s="1"/>
  <c r="K131" i="5"/>
  <c r="K132" i="5"/>
  <c r="K133" i="5"/>
  <c r="K134" i="5"/>
  <c r="K135" i="5"/>
  <c r="M135" i="5" s="1"/>
  <c r="K136" i="5"/>
  <c r="M136" i="5" s="1"/>
  <c r="K137" i="5"/>
  <c r="M137" i="5" s="1"/>
  <c r="K138" i="5"/>
  <c r="K139" i="5"/>
  <c r="M139" i="5" s="1"/>
  <c r="O139" i="5" s="1"/>
  <c r="K140" i="5"/>
  <c r="M140" i="5" s="1"/>
  <c r="O140" i="5" s="1"/>
  <c r="K141" i="5"/>
  <c r="M141" i="5" s="1"/>
  <c r="O141" i="5" s="1"/>
  <c r="K142" i="5"/>
  <c r="M142" i="5" s="1"/>
  <c r="O142" i="5" s="1"/>
  <c r="K143" i="5"/>
  <c r="M143" i="5" s="1"/>
  <c r="O143" i="5" s="1"/>
  <c r="K144" i="5"/>
  <c r="M144" i="5" s="1"/>
  <c r="O144" i="5" s="1"/>
  <c r="K145" i="5"/>
  <c r="K146" i="5"/>
  <c r="K147" i="5"/>
  <c r="K148" i="5"/>
  <c r="K149" i="5"/>
  <c r="M149" i="5" s="1"/>
  <c r="O149" i="5" s="1"/>
  <c r="K150" i="5"/>
  <c r="M150" i="5" s="1"/>
  <c r="O150" i="5" s="1"/>
  <c r="K151" i="5"/>
  <c r="M151" i="5" s="1"/>
  <c r="O151" i="5" s="1"/>
  <c r="K152" i="5"/>
  <c r="K153" i="5"/>
  <c r="K154" i="5"/>
  <c r="M154" i="5" s="1"/>
  <c r="O154" i="5" s="1"/>
  <c r="K155" i="5"/>
  <c r="K156" i="5"/>
  <c r="M156" i="5" s="1"/>
  <c r="O156" i="5" s="1"/>
  <c r="K157" i="5"/>
  <c r="M157" i="5" s="1"/>
  <c r="O157" i="5" s="1"/>
  <c r="K158" i="5"/>
  <c r="M158" i="5" s="1"/>
  <c r="O158" i="5" s="1"/>
  <c r="K159" i="5"/>
  <c r="K160" i="5"/>
  <c r="K161" i="5"/>
  <c r="K162" i="5"/>
  <c r="K163" i="5"/>
  <c r="M163" i="5" s="1"/>
  <c r="K164" i="5"/>
  <c r="M164" i="5" s="1"/>
  <c r="K165" i="5"/>
  <c r="M165" i="5" s="1"/>
  <c r="K166" i="5"/>
  <c r="K167" i="5"/>
  <c r="K168" i="5"/>
  <c r="K169" i="5"/>
  <c r="K170" i="5"/>
  <c r="K171" i="5"/>
  <c r="M171" i="5" s="1"/>
  <c r="O171" i="5" s="1"/>
  <c r="K172" i="5"/>
  <c r="M172" i="5" s="1"/>
  <c r="O172" i="5" s="1"/>
  <c r="K173" i="5"/>
  <c r="K174" i="5"/>
  <c r="K175" i="5"/>
  <c r="K176" i="5"/>
  <c r="K177" i="5"/>
  <c r="M177" i="5" s="1"/>
  <c r="K178" i="5"/>
  <c r="M178" i="5" s="1"/>
  <c r="K179" i="5"/>
  <c r="M179" i="5" s="1"/>
  <c r="K180" i="5"/>
  <c r="M180" i="5" s="1"/>
  <c r="O180" i="5" s="1"/>
  <c r="K181" i="5"/>
  <c r="M181" i="5" s="1"/>
  <c r="O181" i="5" s="1"/>
  <c r="K182" i="5"/>
  <c r="M182" i="5" s="1"/>
  <c r="O182" i="5" s="1"/>
  <c r="K183" i="5"/>
  <c r="M183" i="5" s="1"/>
  <c r="O183" i="5" s="1"/>
  <c r="K184" i="5"/>
  <c r="M184" i="5" s="1"/>
  <c r="O184" i="5" s="1"/>
  <c r="K185" i="5"/>
  <c r="M185" i="5" s="1"/>
  <c r="O185" i="5" s="1"/>
  <c r="K186" i="5"/>
  <c r="M186" i="5" s="1"/>
  <c r="O186" i="5" s="1"/>
  <c r="K187" i="5"/>
  <c r="K188" i="5"/>
  <c r="K189" i="5"/>
  <c r="K190" i="5"/>
  <c r="K191" i="5"/>
  <c r="M191" i="5" s="1"/>
  <c r="K192" i="5"/>
  <c r="M192" i="5" s="1"/>
  <c r="O192" i="5" s="1"/>
  <c r="K193" i="5"/>
  <c r="M193" i="5" s="1"/>
  <c r="O193" i="5" s="1"/>
  <c r="K194" i="5"/>
  <c r="M194" i="5" s="1"/>
  <c r="O194" i="5" s="1"/>
  <c r="K195" i="5"/>
  <c r="M195" i="5" s="1"/>
  <c r="O195" i="5" s="1"/>
  <c r="K196" i="5"/>
  <c r="M196" i="5" s="1"/>
  <c r="O196" i="5" s="1"/>
  <c r="K197" i="5"/>
  <c r="M197" i="5" s="1"/>
  <c r="O197" i="5" s="1"/>
  <c r="K198" i="5"/>
  <c r="M198" i="5" s="1"/>
  <c r="O198" i="5" s="1"/>
  <c r="K199" i="5"/>
  <c r="M199" i="5" s="1"/>
  <c r="O199" i="5" s="1"/>
  <c r="K200" i="5"/>
  <c r="M200" i="5" s="1"/>
  <c r="O200" i="5" s="1"/>
  <c r="K201" i="5"/>
  <c r="K202" i="5"/>
  <c r="K203" i="5"/>
  <c r="K204" i="5"/>
  <c r="K205" i="5"/>
  <c r="M205" i="5" s="1"/>
  <c r="K206" i="5"/>
  <c r="M206" i="5" s="1"/>
  <c r="K207" i="5"/>
  <c r="M207" i="5" s="1"/>
  <c r="K208" i="5"/>
  <c r="K209" i="5"/>
  <c r="K210" i="5"/>
  <c r="M210" i="5" s="1"/>
  <c r="O210" i="5" s="1"/>
  <c r="K211" i="5"/>
  <c r="M211" i="5" s="1"/>
  <c r="O211" i="5" s="1"/>
  <c r="K212" i="5"/>
  <c r="M212" i="5" s="1"/>
  <c r="O212" i="5" s="1"/>
  <c r="K213" i="5"/>
  <c r="M213" i="5" s="1"/>
  <c r="O213" i="5" s="1"/>
  <c r="K214" i="5"/>
  <c r="M214" i="5" s="1"/>
  <c r="O214" i="5" s="1"/>
  <c r="K215" i="5"/>
  <c r="K216" i="5"/>
  <c r="K217" i="5"/>
  <c r="K218" i="5"/>
  <c r="K219" i="5"/>
  <c r="M219" i="5" s="1"/>
  <c r="K220" i="5"/>
  <c r="M220" i="5" s="1"/>
  <c r="K221" i="5"/>
  <c r="M221" i="5" s="1"/>
  <c r="K222" i="5"/>
  <c r="K223" i="5"/>
  <c r="K224" i="5"/>
  <c r="K225" i="5"/>
  <c r="M225" i="5" s="1"/>
  <c r="O225" i="5" s="1"/>
  <c r="K226" i="5"/>
  <c r="K227" i="5"/>
  <c r="M227" i="5" s="1"/>
  <c r="O227" i="5" s="1"/>
  <c r="K228" i="5"/>
  <c r="M228" i="5" s="1"/>
  <c r="O228" i="5" s="1"/>
  <c r="K229" i="5"/>
  <c r="K4" i="5"/>
  <c r="O8" i="5"/>
  <c r="O9" i="5"/>
  <c r="O10" i="5"/>
  <c r="O22" i="5"/>
  <c r="O23" i="5"/>
  <c r="O24" i="5"/>
  <c r="O25" i="5"/>
  <c r="O33" i="5"/>
  <c r="O34" i="5"/>
  <c r="O35" i="5"/>
  <c r="O36" i="5"/>
  <c r="O37" i="5"/>
  <c r="O38" i="5"/>
  <c r="O48" i="5"/>
  <c r="O49" i="5"/>
  <c r="O50" i="5"/>
  <c r="O51" i="5"/>
  <c r="O52" i="5"/>
  <c r="O53" i="5"/>
  <c r="O64" i="5"/>
  <c r="O65" i="5"/>
  <c r="O66" i="5"/>
  <c r="O67" i="5"/>
  <c r="O78" i="5"/>
  <c r="O79" i="5"/>
  <c r="O80" i="5"/>
  <c r="O81" i="5"/>
  <c r="O92" i="5"/>
  <c r="O93" i="5"/>
  <c r="O94" i="5"/>
  <c r="O95" i="5"/>
  <c r="O96" i="5"/>
  <c r="O103" i="5"/>
  <c r="O104" i="5"/>
  <c r="O105" i="5"/>
  <c r="O106" i="5"/>
  <c r="O117" i="5"/>
  <c r="O119" i="5"/>
  <c r="O120" i="5"/>
  <c r="O121" i="5"/>
  <c r="O122" i="5"/>
  <c r="O123" i="5"/>
  <c r="O134" i="5"/>
  <c r="O135" i="5"/>
  <c r="O136" i="5"/>
  <c r="O137" i="5"/>
  <c r="O145" i="5"/>
  <c r="O146" i="5"/>
  <c r="O148" i="5"/>
  <c r="O159" i="5"/>
  <c r="O160" i="5"/>
  <c r="O161" i="5"/>
  <c r="O162" i="5"/>
  <c r="O163" i="5"/>
  <c r="O164" i="5"/>
  <c r="O165" i="5"/>
  <c r="O176" i="5"/>
  <c r="O177" i="5"/>
  <c r="O178" i="5"/>
  <c r="O179" i="5"/>
  <c r="O188" i="5"/>
  <c r="O189" i="5"/>
  <c r="O190" i="5"/>
  <c r="O191" i="5"/>
  <c r="O204" i="5"/>
  <c r="O205" i="5"/>
  <c r="O206" i="5"/>
  <c r="O207" i="5"/>
  <c r="O218" i="5"/>
  <c r="O219" i="5"/>
  <c r="O220" i="5"/>
  <c r="O221" i="5"/>
  <c r="O229" i="5"/>
  <c r="M5" i="5"/>
  <c r="O5" i="5" s="1"/>
  <c r="M6" i="5"/>
  <c r="O6" i="5" s="1"/>
  <c r="M7" i="5"/>
  <c r="O7" i="5" s="1"/>
  <c r="M8" i="5"/>
  <c r="M13" i="5"/>
  <c r="O13" i="5" s="1"/>
  <c r="M19" i="5"/>
  <c r="O19" i="5" s="1"/>
  <c r="M20" i="5"/>
  <c r="O20" i="5" s="1"/>
  <c r="M21" i="5"/>
  <c r="O21" i="5" s="1"/>
  <c r="M22" i="5"/>
  <c r="M26" i="5"/>
  <c r="O26" i="5" s="1"/>
  <c r="M27" i="5"/>
  <c r="O27" i="5" s="1"/>
  <c r="M28" i="5"/>
  <c r="O28" i="5" s="1"/>
  <c r="M33" i="5"/>
  <c r="M34" i="5"/>
  <c r="M35" i="5"/>
  <c r="M36" i="5"/>
  <c r="M40" i="5"/>
  <c r="O40" i="5" s="1"/>
  <c r="M41" i="5"/>
  <c r="O41" i="5" s="1"/>
  <c r="M42" i="5"/>
  <c r="O42" i="5" s="1"/>
  <c r="M43" i="5"/>
  <c r="O43" i="5" s="1"/>
  <c r="M44" i="5"/>
  <c r="O44" i="5" s="1"/>
  <c r="M45" i="5"/>
  <c r="O45" i="5" s="1"/>
  <c r="M47" i="5"/>
  <c r="O47" i="5" s="1"/>
  <c r="M48" i="5"/>
  <c r="M49" i="5"/>
  <c r="M50" i="5"/>
  <c r="M61" i="5"/>
  <c r="O61" i="5" s="1"/>
  <c r="M62" i="5"/>
  <c r="O62" i="5" s="1"/>
  <c r="M63" i="5"/>
  <c r="O63" i="5" s="1"/>
  <c r="M64" i="5"/>
  <c r="M75" i="5"/>
  <c r="O75" i="5" s="1"/>
  <c r="M76" i="5"/>
  <c r="O76" i="5" s="1"/>
  <c r="M77" i="5"/>
  <c r="O77" i="5" s="1"/>
  <c r="M78" i="5"/>
  <c r="M82" i="5"/>
  <c r="O82" i="5" s="1"/>
  <c r="M84" i="5"/>
  <c r="O84" i="5" s="1"/>
  <c r="M89" i="5"/>
  <c r="O89" i="5" s="1"/>
  <c r="M90" i="5"/>
  <c r="O90" i="5" s="1"/>
  <c r="M91" i="5"/>
  <c r="O91" i="5" s="1"/>
  <c r="M92" i="5"/>
  <c r="M96" i="5"/>
  <c r="M97" i="5"/>
  <c r="O97" i="5" s="1"/>
  <c r="M98" i="5"/>
  <c r="O98" i="5" s="1"/>
  <c r="M99" i="5"/>
  <c r="O99" i="5" s="1"/>
  <c r="M103" i="5"/>
  <c r="M104" i="5"/>
  <c r="M105" i="5"/>
  <c r="M106" i="5"/>
  <c r="M110" i="5"/>
  <c r="O110" i="5" s="1"/>
  <c r="M111" i="5"/>
  <c r="O111" i="5" s="1"/>
  <c r="M112" i="5"/>
  <c r="O112" i="5" s="1"/>
  <c r="M113" i="5"/>
  <c r="O113" i="5" s="1"/>
  <c r="M114" i="5"/>
  <c r="O114" i="5" s="1"/>
  <c r="M115" i="5"/>
  <c r="O115" i="5" s="1"/>
  <c r="M116" i="5"/>
  <c r="O116" i="5" s="1"/>
  <c r="M117" i="5"/>
  <c r="M118" i="5"/>
  <c r="O118" i="5" s="1"/>
  <c r="M119" i="5"/>
  <c r="M120" i="5"/>
  <c r="M131" i="5"/>
  <c r="O131" i="5" s="1"/>
  <c r="M132" i="5"/>
  <c r="O132" i="5" s="1"/>
  <c r="M133" i="5"/>
  <c r="O133" i="5" s="1"/>
  <c r="M134" i="5"/>
  <c r="M138" i="5"/>
  <c r="O138" i="5" s="1"/>
  <c r="M145" i="5"/>
  <c r="M146" i="5"/>
  <c r="M147" i="5"/>
  <c r="O147" i="5" s="1"/>
  <c r="M148" i="5"/>
  <c r="M152" i="5"/>
  <c r="O152" i="5" s="1"/>
  <c r="M153" i="5"/>
  <c r="O153" i="5" s="1"/>
  <c r="M155" i="5"/>
  <c r="O155" i="5" s="1"/>
  <c r="M159" i="5"/>
  <c r="M160" i="5"/>
  <c r="M161" i="5"/>
  <c r="M162" i="5"/>
  <c r="M166" i="5"/>
  <c r="O166" i="5" s="1"/>
  <c r="M167" i="5"/>
  <c r="O167" i="5" s="1"/>
  <c r="M168" i="5"/>
  <c r="O168" i="5" s="1"/>
  <c r="M169" i="5"/>
  <c r="O169" i="5" s="1"/>
  <c r="M170" i="5"/>
  <c r="O170" i="5" s="1"/>
  <c r="M173" i="5"/>
  <c r="O173" i="5" s="1"/>
  <c r="M174" i="5"/>
  <c r="O174" i="5" s="1"/>
  <c r="M175" i="5"/>
  <c r="O175" i="5" s="1"/>
  <c r="M176" i="5"/>
  <c r="M187" i="5"/>
  <c r="O187" i="5" s="1"/>
  <c r="M188" i="5"/>
  <c r="M189" i="5"/>
  <c r="M190" i="5"/>
  <c r="M201" i="5"/>
  <c r="O201" i="5" s="1"/>
  <c r="M202" i="5"/>
  <c r="O202" i="5" s="1"/>
  <c r="M203" i="5"/>
  <c r="O203" i="5" s="1"/>
  <c r="M204" i="5"/>
  <c r="M208" i="5"/>
  <c r="O208" i="5" s="1"/>
  <c r="M209" i="5"/>
  <c r="O209" i="5" s="1"/>
  <c r="M215" i="5"/>
  <c r="O215" i="5" s="1"/>
  <c r="M216" i="5"/>
  <c r="O216" i="5" s="1"/>
  <c r="M217" i="5"/>
  <c r="O217" i="5" s="1"/>
  <c r="M218" i="5"/>
  <c r="M222" i="5"/>
  <c r="O222" i="5" s="1"/>
  <c r="M223" i="5"/>
  <c r="O223" i="5" s="1"/>
  <c r="M224" i="5"/>
  <c r="O224" i="5" s="1"/>
  <c r="M226" i="5"/>
  <c r="O226" i="5" s="1"/>
  <c r="M229" i="5"/>
  <c r="M4" i="5"/>
  <c r="O4" i="5" s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4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3" i="5"/>
  <c r="H4" i="5"/>
  <c r="H19" i="5"/>
  <c r="H21" i="5"/>
  <c r="H22" i="5"/>
  <c r="H23" i="5"/>
  <c r="H24" i="5"/>
  <c r="H32" i="5"/>
  <c r="H49" i="5"/>
  <c r="H60" i="5"/>
  <c r="H77" i="5"/>
  <c r="H78" i="5"/>
  <c r="H79" i="5"/>
  <c r="H88" i="5"/>
  <c r="H105" i="5"/>
  <c r="H106" i="5"/>
  <c r="H107" i="5"/>
  <c r="H108" i="5"/>
  <c r="H116" i="5"/>
  <c r="H144" i="5"/>
  <c r="H161" i="5"/>
  <c r="H162" i="5"/>
  <c r="H172" i="5"/>
  <c r="H189" i="5"/>
  <c r="H190" i="5"/>
  <c r="H191" i="5"/>
  <c r="H192" i="5"/>
  <c r="H200" i="5"/>
  <c r="H218" i="5"/>
  <c r="H219" i="5"/>
  <c r="H228" i="5"/>
  <c r="G4" i="5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G20" i="5"/>
  <c r="H20" i="5" s="1"/>
  <c r="G21" i="5"/>
  <c r="G22" i="5"/>
  <c r="G23" i="5"/>
  <c r="G24" i="5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G78" i="5"/>
  <c r="G79" i="5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G106" i="5"/>
  <c r="G107" i="5"/>
  <c r="G108" i="5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G162" i="5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G173" i="5"/>
  <c r="H173" i="5" s="1"/>
  <c r="G174" i="5"/>
  <c r="H174" i="5" s="1"/>
  <c r="G175" i="5"/>
  <c r="H175" i="5" s="1"/>
  <c r="G176" i="5"/>
  <c r="H176" i="5" s="1"/>
  <c r="G177" i="5"/>
  <c r="H177" i="5" s="1"/>
  <c r="G178" i="5"/>
  <c r="H178" i="5" s="1"/>
  <c r="G179" i="5"/>
  <c r="H179" i="5" s="1"/>
  <c r="G180" i="5"/>
  <c r="H180" i="5" s="1"/>
  <c r="G181" i="5"/>
  <c r="H181" i="5" s="1"/>
  <c r="G182" i="5"/>
  <c r="H182" i="5" s="1"/>
  <c r="G183" i="5"/>
  <c r="H183" i="5" s="1"/>
  <c r="G184" i="5"/>
  <c r="H184" i="5" s="1"/>
  <c r="G185" i="5"/>
  <c r="H185" i="5" s="1"/>
  <c r="G186" i="5"/>
  <c r="H186" i="5" s="1"/>
  <c r="G187" i="5"/>
  <c r="H187" i="5" s="1"/>
  <c r="G188" i="5"/>
  <c r="H188" i="5" s="1"/>
  <c r="G189" i="5"/>
  <c r="G190" i="5"/>
  <c r="G191" i="5"/>
  <c r="G192" i="5"/>
  <c r="G193" i="5"/>
  <c r="H193" i="5" s="1"/>
  <c r="G194" i="5"/>
  <c r="H194" i="5" s="1"/>
  <c r="G195" i="5"/>
  <c r="H195" i="5" s="1"/>
  <c r="G196" i="5"/>
  <c r="H196" i="5" s="1"/>
  <c r="G197" i="5"/>
  <c r="H197" i="5" s="1"/>
  <c r="G198" i="5"/>
  <c r="H198" i="5" s="1"/>
  <c r="G199" i="5"/>
  <c r="H199" i="5" s="1"/>
  <c r="G200" i="5"/>
  <c r="G201" i="5"/>
  <c r="H201" i="5" s="1"/>
  <c r="G202" i="5"/>
  <c r="H202" i="5" s="1"/>
  <c r="G203" i="5"/>
  <c r="H203" i="5" s="1"/>
  <c r="G204" i="5"/>
  <c r="H204" i="5" s="1"/>
  <c r="G205" i="5"/>
  <c r="H205" i="5" s="1"/>
  <c r="G206" i="5"/>
  <c r="H206" i="5" s="1"/>
  <c r="G207" i="5"/>
  <c r="H207" i="5" s="1"/>
  <c r="G208" i="5"/>
  <c r="H208" i="5" s="1"/>
  <c r="G209" i="5"/>
  <c r="H209" i="5" s="1"/>
  <c r="G210" i="5"/>
  <c r="H210" i="5" s="1"/>
  <c r="G211" i="5"/>
  <c r="H211" i="5" s="1"/>
  <c r="G212" i="5"/>
  <c r="H212" i="5" s="1"/>
  <c r="G213" i="5"/>
  <c r="H213" i="5" s="1"/>
  <c r="G214" i="5"/>
  <c r="H214" i="5" s="1"/>
  <c r="G215" i="5"/>
  <c r="H215" i="5" s="1"/>
  <c r="G216" i="5"/>
  <c r="H216" i="5" s="1"/>
  <c r="G217" i="5"/>
  <c r="H217" i="5" s="1"/>
  <c r="G218" i="5"/>
  <c r="G219" i="5"/>
  <c r="G220" i="5"/>
  <c r="H220" i="5" s="1"/>
  <c r="G221" i="5"/>
  <c r="H221" i="5" s="1"/>
  <c r="G222" i="5"/>
  <c r="H222" i="5" s="1"/>
  <c r="G223" i="5"/>
  <c r="H223" i="5" s="1"/>
  <c r="G224" i="5"/>
  <c r="H224" i="5" s="1"/>
  <c r="G225" i="5"/>
  <c r="H225" i="5" s="1"/>
  <c r="G226" i="5"/>
  <c r="H226" i="5" s="1"/>
  <c r="G227" i="5"/>
  <c r="H227" i="5" s="1"/>
  <c r="G228" i="5"/>
  <c r="G229" i="5"/>
  <c r="H229" i="5" s="1"/>
  <c r="G3" i="5"/>
  <c r="H3" i="5" s="1"/>
  <c r="F10" i="5"/>
  <c r="F52" i="5"/>
  <c r="F80" i="5"/>
  <c r="F94" i="5"/>
  <c r="F108" i="5"/>
  <c r="F118" i="5"/>
  <c r="F136" i="5"/>
  <c r="F150" i="5"/>
  <c r="F164" i="5"/>
  <c r="F206" i="5"/>
  <c r="F3" i="5"/>
  <c r="D17" i="5"/>
  <c r="D31" i="5"/>
  <c r="D45" i="5"/>
  <c r="D55" i="5"/>
  <c r="D153" i="5"/>
  <c r="D171" i="5"/>
  <c r="D185" i="5"/>
  <c r="D194" i="5"/>
  <c r="B4" i="5"/>
  <c r="D4" i="5" s="1"/>
  <c r="B5" i="5"/>
  <c r="D5" i="5" s="1"/>
  <c r="B6" i="5"/>
  <c r="D6" i="5" s="1"/>
  <c r="B7" i="5"/>
  <c r="D7" i="5" s="1"/>
  <c r="B8" i="5"/>
  <c r="D8" i="5" s="1"/>
  <c r="B9" i="5"/>
  <c r="D9" i="5" s="1"/>
  <c r="B10" i="5"/>
  <c r="B11" i="5"/>
  <c r="B12" i="5"/>
  <c r="B13" i="5"/>
  <c r="B14" i="5"/>
  <c r="B15" i="5"/>
  <c r="B16" i="5"/>
  <c r="B17" i="5"/>
  <c r="B18" i="5"/>
  <c r="D18" i="5" s="1"/>
  <c r="B19" i="5"/>
  <c r="D19" i="5" s="1"/>
  <c r="B20" i="5"/>
  <c r="D20" i="5" s="1"/>
  <c r="B21" i="5"/>
  <c r="D21" i="5" s="1"/>
  <c r="B22" i="5"/>
  <c r="D22" i="5" s="1"/>
  <c r="B23" i="5"/>
  <c r="D23" i="5" s="1"/>
  <c r="B24" i="5"/>
  <c r="B25" i="5"/>
  <c r="B26" i="5"/>
  <c r="B27" i="5"/>
  <c r="B28" i="5"/>
  <c r="B29" i="5"/>
  <c r="B30" i="5"/>
  <c r="B31" i="5"/>
  <c r="B32" i="5"/>
  <c r="D32" i="5" s="1"/>
  <c r="B33" i="5"/>
  <c r="D33" i="5" s="1"/>
  <c r="B34" i="5"/>
  <c r="D34" i="5" s="1"/>
  <c r="B35" i="5"/>
  <c r="D35" i="5" s="1"/>
  <c r="B36" i="5"/>
  <c r="D36" i="5" s="1"/>
  <c r="B37" i="5"/>
  <c r="D37" i="5" s="1"/>
  <c r="B38" i="5"/>
  <c r="B39" i="5"/>
  <c r="B40" i="5"/>
  <c r="B41" i="5"/>
  <c r="B42" i="5"/>
  <c r="B43" i="5"/>
  <c r="B44" i="5"/>
  <c r="B45" i="5"/>
  <c r="B46" i="5"/>
  <c r="D46" i="5" s="1"/>
  <c r="B47" i="5"/>
  <c r="D47" i="5" s="1"/>
  <c r="B48" i="5"/>
  <c r="D48" i="5" s="1"/>
  <c r="B49" i="5"/>
  <c r="D49" i="5" s="1"/>
  <c r="B50" i="5"/>
  <c r="D50" i="5" s="1"/>
  <c r="B51" i="5"/>
  <c r="D51" i="5" s="1"/>
  <c r="B52" i="5"/>
  <c r="B53" i="5"/>
  <c r="B54" i="5"/>
  <c r="B55" i="5"/>
  <c r="B56" i="5"/>
  <c r="B57" i="5"/>
  <c r="B58" i="5"/>
  <c r="B59" i="5"/>
  <c r="B60" i="5"/>
  <c r="D60" i="5" s="1"/>
  <c r="B61" i="5"/>
  <c r="D61" i="5" s="1"/>
  <c r="B62" i="5"/>
  <c r="D62" i="5" s="1"/>
  <c r="B63" i="5"/>
  <c r="D63" i="5" s="1"/>
  <c r="B64" i="5"/>
  <c r="D64" i="5" s="1"/>
  <c r="B65" i="5"/>
  <c r="D65" i="5" s="1"/>
  <c r="B66" i="5"/>
  <c r="B67" i="5"/>
  <c r="B68" i="5"/>
  <c r="B69" i="5"/>
  <c r="B70" i="5"/>
  <c r="B71" i="5"/>
  <c r="B72" i="5"/>
  <c r="B73" i="5"/>
  <c r="D73" i="5" s="1"/>
  <c r="B74" i="5"/>
  <c r="D74" i="5" s="1"/>
  <c r="B75" i="5"/>
  <c r="D75" i="5" s="1"/>
  <c r="B76" i="5"/>
  <c r="D76" i="5" s="1"/>
  <c r="B77" i="5"/>
  <c r="D77" i="5" s="1"/>
  <c r="B78" i="5"/>
  <c r="D78" i="5" s="1"/>
  <c r="B79" i="5"/>
  <c r="D79" i="5" s="1"/>
  <c r="B80" i="5"/>
  <c r="B81" i="5"/>
  <c r="B82" i="5"/>
  <c r="B83" i="5"/>
  <c r="B84" i="5"/>
  <c r="B85" i="5"/>
  <c r="B86" i="5"/>
  <c r="B87" i="5"/>
  <c r="D87" i="5" s="1"/>
  <c r="B88" i="5"/>
  <c r="D88" i="5" s="1"/>
  <c r="B89" i="5"/>
  <c r="D89" i="5" s="1"/>
  <c r="B90" i="5"/>
  <c r="D90" i="5" s="1"/>
  <c r="B91" i="5"/>
  <c r="D91" i="5" s="1"/>
  <c r="B92" i="5"/>
  <c r="D92" i="5" s="1"/>
  <c r="B93" i="5"/>
  <c r="D93" i="5" s="1"/>
  <c r="B94" i="5"/>
  <c r="B95" i="5"/>
  <c r="B96" i="5"/>
  <c r="B97" i="5"/>
  <c r="B98" i="5"/>
  <c r="B99" i="5"/>
  <c r="B100" i="5"/>
  <c r="B101" i="5"/>
  <c r="D101" i="5" s="1"/>
  <c r="B102" i="5"/>
  <c r="D102" i="5" s="1"/>
  <c r="B103" i="5"/>
  <c r="D103" i="5" s="1"/>
  <c r="B104" i="5"/>
  <c r="D104" i="5" s="1"/>
  <c r="B105" i="5"/>
  <c r="D105" i="5" s="1"/>
  <c r="B106" i="5"/>
  <c r="D106" i="5" s="1"/>
  <c r="B107" i="5"/>
  <c r="D107" i="5" s="1"/>
  <c r="B108" i="5"/>
  <c r="B109" i="5"/>
  <c r="B110" i="5"/>
  <c r="B111" i="5"/>
  <c r="D111" i="5" s="1"/>
  <c r="B112" i="5"/>
  <c r="B113" i="5"/>
  <c r="B114" i="5"/>
  <c r="B115" i="5"/>
  <c r="D115" i="5" s="1"/>
  <c r="B116" i="5"/>
  <c r="D116" i="5" s="1"/>
  <c r="B117" i="5"/>
  <c r="D117" i="5" s="1"/>
  <c r="B118" i="5"/>
  <c r="D118" i="5" s="1"/>
  <c r="B119" i="5"/>
  <c r="D119" i="5" s="1"/>
  <c r="B120" i="5"/>
  <c r="D120" i="5" s="1"/>
  <c r="B121" i="5"/>
  <c r="D121" i="5" s="1"/>
  <c r="B122" i="5"/>
  <c r="B123" i="5"/>
  <c r="B124" i="5"/>
  <c r="B125" i="5"/>
  <c r="B126" i="5"/>
  <c r="B127" i="5"/>
  <c r="B128" i="5"/>
  <c r="B129" i="5"/>
  <c r="D129" i="5" s="1"/>
  <c r="B130" i="5"/>
  <c r="D130" i="5" s="1"/>
  <c r="B131" i="5"/>
  <c r="D131" i="5" s="1"/>
  <c r="B132" i="5"/>
  <c r="D132" i="5" s="1"/>
  <c r="B133" i="5"/>
  <c r="D133" i="5" s="1"/>
  <c r="B134" i="5"/>
  <c r="D134" i="5" s="1"/>
  <c r="B135" i="5"/>
  <c r="D135" i="5" s="1"/>
  <c r="B136" i="5"/>
  <c r="B137" i="5"/>
  <c r="B138" i="5"/>
  <c r="B139" i="5"/>
  <c r="B140" i="5"/>
  <c r="B141" i="5"/>
  <c r="B142" i="5"/>
  <c r="B143" i="5"/>
  <c r="D143" i="5" s="1"/>
  <c r="B144" i="5"/>
  <c r="D144" i="5" s="1"/>
  <c r="B145" i="5"/>
  <c r="D145" i="5" s="1"/>
  <c r="B146" i="5"/>
  <c r="D146" i="5" s="1"/>
  <c r="B147" i="5"/>
  <c r="D147" i="5" s="1"/>
  <c r="B148" i="5"/>
  <c r="D148" i="5" s="1"/>
  <c r="B149" i="5"/>
  <c r="D149" i="5" s="1"/>
  <c r="B150" i="5"/>
  <c r="B151" i="5"/>
  <c r="B152" i="5"/>
  <c r="B153" i="5"/>
  <c r="B154" i="5"/>
  <c r="B155" i="5"/>
  <c r="B156" i="5"/>
  <c r="B157" i="5"/>
  <c r="B158" i="5"/>
  <c r="D158" i="5" s="1"/>
  <c r="B159" i="5"/>
  <c r="D159" i="5" s="1"/>
  <c r="B160" i="5"/>
  <c r="D160" i="5" s="1"/>
  <c r="B161" i="5"/>
  <c r="D161" i="5" s="1"/>
  <c r="B162" i="5"/>
  <c r="D162" i="5" s="1"/>
  <c r="B163" i="5"/>
  <c r="D163" i="5" s="1"/>
  <c r="B164" i="5"/>
  <c r="B165" i="5"/>
  <c r="B166" i="5"/>
  <c r="B167" i="5"/>
  <c r="B168" i="5"/>
  <c r="B169" i="5"/>
  <c r="B170" i="5"/>
  <c r="B171" i="5"/>
  <c r="B172" i="5"/>
  <c r="D172" i="5" s="1"/>
  <c r="B173" i="5"/>
  <c r="D173" i="5" s="1"/>
  <c r="B174" i="5"/>
  <c r="D174" i="5" s="1"/>
  <c r="B175" i="5"/>
  <c r="D175" i="5" s="1"/>
  <c r="B176" i="5"/>
  <c r="D176" i="5" s="1"/>
  <c r="B177" i="5"/>
  <c r="D177" i="5" s="1"/>
  <c r="B178" i="5"/>
  <c r="B179" i="5"/>
  <c r="B180" i="5"/>
  <c r="B181" i="5"/>
  <c r="B182" i="5"/>
  <c r="B183" i="5"/>
  <c r="B184" i="5"/>
  <c r="B185" i="5"/>
  <c r="B186" i="5"/>
  <c r="D186" i="5" s="1"/>
  <c r="B187" i="5"/>
  <c r="D187" i="5" s="1"/>
  <c r="B188" i="5"/>
  <c r="D188" i="5" s="1"/>
  <c r="B189" i="5"/>
  <c r="D189" i="5" s="1"/>
  <c r="B190" i="5"/>
  <c r="D190" i="5" s="1"/>
  <c r="B191" i="5"/>
  <c r="D191" i="5" s="1"/>
  <c r="B192" i="5"/>
  <c r="B193" i="5"/>
  <c r="B194" i="5"/>
  <c r="B195" i="5"/>
  <c r="D195" i="5" s="1"/>
  <c r="B196" i="5"/>
  <c r="B197" i="5"/>
  <c r="B198" i="5"/>
  <c r="B199" i="5"/>
  <c r="B200" i="5"/>
  <c r="D200" i="5" s="1"/>
  <c r="B201" i="5"/>
  <c r="D201" i="5" s="1"/>
  <c r="B202" i="5"/>
  <c r="D202" i="5" s="1"/>
  <c r="B203" i="5"/>
  <c r="D203" i="5" s="1"/>
  <c r="B204" i="5"/>
  <c r="D204" i="5" s="1"/>
  <c r="B205" i="5"/>
  <c r="D205" i="5" s="1"/>
  <c r="B206" i="5"/>
  <c r="B207" i="5"/>
  <c r="B208" i="5"/>
  <c r="B209" i="5"/>
  <c r="B210" i="5"/>
  <c r="B211" i="5"/>
  <c r="B212" i="5"/>
  <c r="B213" i="5"/>
  <c r="D213" i="5" s="1"/>
  <c r="B214" i="5"/>
  <c r="D214" i="5" s="1"/>
  <c r="B215" i="5"/>
  <c r="D215" i="5" s="1"/>
  <c r="B216" i="5"/>
  <c r="D216" i="5" s="1"/>
  <c r="B217" i="5"/>
  <c r="D217" i="5" s="1"/>
  <c r="B218" i="5"/>
  <c r="D218" i="5" s="1"/>
  <c r="B219" i="5"/>
  <c r="D219" i="5" s="1"/>
  <c r="B220" i="5"/>
  <c r="B221" i="5"/>
  <c r="B222" i="5"/>
  <c r="B223" i="5"/>
  <c r="B224" i="5"/>
  <c r="B225" i="5"/>
  <c r="B226" i="5"/>
  <c r="B227" i="5"/>
  <c r="D227" i="5" s="1"/>
  <c r="B228" i="5"/>
  <c r="D228" i="5" s="1"/>
  <c r="B229" i="5"/>
  <c r="D229" i="5" s="1"/>
  <c r="B3" i="5"/>
  <c r="C4" i="5"/>
  <c r="C5" i="5"/>
  <c r="C6" i="5"/>
  <c r="C7" i="5"/>
  <c r="C8" i="5"/>
  <c r="C9" i="5"/>
  <c r="C10" i="5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C18" i="5"/>
  <c r="C19" i="5"/>
  <c r="C20" i="5"/>
  <c r="C21" i="5"/>
  <c r="C22" i="5"/>
  <c r="C23" i="5"/>
  <c r="C24" i="5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C32" i="5"/>
  <c r="C33" i="5"/>
  <c r="C34" i="5"/>
  <c r="C35" i="5"/>
  <c r="C36" i="5"/>
  <c r="C37" i="5"/>
  <c r="C38" i="5"/>
  <c r="C39" i="5"/>
  <c r="D39" i="5" s="1"/>
  <c r="C40" i="5"/>
  <c r="D40" i="5" s="1"/>
  <c r="C41" i="5"/>
  <c r="D41" i="5" s="1"/>
  <c r="C42" i="5"/>
  <c r="D42" i="5" s="1"/>
  <c r="C43" i="5"/>
  <c r="D43" i="5" s="1"/>
  <c r="C44" i="5"/>
  <c r="D44" i="5" s="1"/>
  <c r="C45" i="5"/>
  <c r="C46" i="5"/>
  <c r="C47" i="5"/>
  <c r="C48" i="5"/>
  <c r="C49" i="5"/>
  <c r="C50" i="5"/>
  <c r="C51" i="5"/>
  <c r="C52" i="5"/>
  <c r="C53" i="5"/>
  <c r="D53" i="5" s="1"/>
  <c r="C54" i="5"/>
  <c r="D54" i="5" s="1"/>
  <c r="C55" i="5"/>
  <c r="C56" i="5"/>
  <c r="C57" i="5"/>
  <c r="D57" i="5" s="1"/>
  <c r="C58" i="5"/>
  <c r="D58" i="5" s="1"/>
  <c r="C59" i="5"/>
  <c r="C60" i="5"/>
  <c r="C61" i="5"/>
  <c r="C62" i="5"/>
  <c r="C63" i="5"/>
  <c r="C64" i="5"/>
  <c r="C65" i="5"/>
  <c r="C66" i="5"/>
  <c r="C67" i="5"/>
  <c r="D67" i="5" s="1"/>
  <c r="C68" i="5"/>
  <c r="D68" i="5" s="1"/>
  <c r="C69" i="5"/>
  <c r="D69" i="5" s="1"/>
  <c r="C70" i="5"/>
  <c r="D70" i="5" s="1"/>
  <c r="C71" i="5"/>
  <c r="D71" i="5" s="1"/>
  <c r="C72" i="5"/>
  <c r="D72" i="5" s="1"/>
  <c r="C73" i="5"/>
  <c r="C74" i="5"/>
  <c r="C75" i="5"/>
  <c r="C76" i="5"/>
  <c r="C77" i="5"/>
  <c r="C78" i="5"/>
  <c r="C79" i="5"/>
  <c r="C80" i="5"/>
  <c r="C81" i="5"/>
  <c r="D81" i="5" s="1"/>
  <c r="C82" i="5"/>
  <c r="D82" i="5" s="1"/>
  <c r="C83" i="5"/>
  <c r="D83" i="5" s="1"/>
  <c r="C84" i="5"/>
  <c r="D84" i="5" s="1"/>
  <c r="C85" i="5"/>
  <c r="D85" i="5" s="1"/>
  <c r="C86" i="5"/>
  <c r="D86" i="5" s="1"/>
  <c r="C87" i="5"/>
  <c r="C88" i="5"/>
  <c r="C89" i="5"/>
  <c r="C90" i="5"/>
  <c r="C91" i="5"/>
  <c r="C92" i="5"/>
  <c r="C93" i="5"/>
  <c r="C94" i="5"/>
  <c r="C95" i="5"/>
  <c r="D95" i="5" s="1"/>
  <c r="C96" i="5"/>
  <c r="D96" i="5" s="1"/>
  <c r="C97" i="5"/>
  <c r="D97" i="5" s="1"/>
  <c r="C98" i="5"/>
  <c r="D98" i="5" s="1"/>
  <c r="C99" i="5"/>
  <c r="D99" i="5" s="1"/>
  <c r="C100" i="5"/>
  <c r="D100" i="5" s="1"/>
  <c r="C101" i="5"/>
  <c r="C102" i="5"/>
  <c r="C103" i="5"/>
  <c r="C104" i="5"/>
  <c r="C105" i="5"/>
  <c r="C106" i="5"/>
  <c r="C107" i="5"/>
  <c r="C108" i="5"/>
  <c r="C109" i="5"/>
  <c r="D109" i="5" s="1"/>
  <c r="C110" i="5"/>
  <c r="D110" i="5" s="1"/>
  <c r="C111" i="5"/>
  <c r="C112" i="5"/>
  <c r="D112" i="5" s="1"/>
  <c r="C113" i="5"/>
  <c r="D113" i="5" s="1"/>
  <c r="C114" i="5"/>
  <c r="D114" i="5" s="1"/>
  <c r="C115" i="5"/>
  <c r="C116" i="5"/>
  <c r="C117" i="5"/>
  <c r="C118" i="5"/>
  <c r="C119" i="5"/>
  <c r="C120" i="5"/>
  <c r="C121" i="5"/>
  <c r="C122" i="5"/>
  <c r="C123" i="5"/>
  <c r="D123" i="5" s="1"/>
  <c r="C124" i="5"/>
  <c r="D124" i="5" s="1"/>
  <c r="C125" i="5"/>
  <c r="D125" i="5" s="1"/>
  <c r="C126" i="5"/>
  <c r="D126" i="5" s="1"/>
  <c r="C127" i="5"/>
  <c r="D127" i="5" s="1"/>
  <c r="C128" i="5"/>
  <c r="D128" i="5" s="1"/>
  <c r="C129" i="5"/>
  <c r="C130" i="5"/>
  <c r="C131" i="5"/>
  <c r="C132" i="5"/>
  <c r="C133" i="5"/>
  <c r="C134" i="5"/>
  <c r="C135" i="5"/>
  <c r="C136" i="5"/>
  <c r="C137" i="5"/>
  <c r="D137" i="5" s="1"/>
  <c r="C138" i="5"/>
  <c r="D138" i="5" s="1"/>
  <c r="C139" i="5"/>
  <c r="D139" i="5" s="1"/>
  <c r="C140" i="5"/>
  <c r="D140" i="5" s="1"/>
  <c r="C141" i="5"/>
  <c r="D141" i="5" s="1"/>
  <c r="C142" i="5"/>
  <c r="D142" i="5" s="1"/>
  <c r="C143" i="5"/>
  <c r="C144" i="5"/>
  <c r="C145" i="5"/>
  <c r="C146" i="5"/>
  <c r="C147" i="5"/>
  <c r="C148" i="5"/>
  <c r="C149" i="5"/>
  <c r="C150" i="5"/>
  <c r="C151" i="5"/>
  <c r="D151" i="5" s="1"/>
  <c r="C152" i="5"/>
  <c r="D152" i="5" s="1"/>
  <c r="C153" i="5"/>
  <c r="C154" i="5"/>
  <c r="D154" i="5" s="1"/>
  <c r="C155" i="5"/>
  <c r="D155" i="5" s="1"/>
  <c r="C156" i="5"/>
  <c r="D156" i="5" s="1"/>
  <c r="C157" i="5"/>
  <c r="C158" i="5"/>
  <c r="C159" i="5"/>
  <c r="C160" i="5"/>
  <c r="C161" i="5"/>
  <c r="C162" i="5"/>
  <c r="C163" i="5"/>
  <c r="C164" i="5"/>
  <c r="C165" i="5"/>
  <c r="D165" i="5" s="1"/>
  <c r="C166" i="5"/>
  <c r="D166" i="5" s="1"/>
  <c r="C167" i="5"/>
  <c r="D167" i="5" s="1"/>
  <c r="C168" i="5"/>
  <c r="D168" i="5" s="1"/>
  <c r="C169" i="5"/>
  <c r="D169" i="5" s="1"/>
  <c r="C170" i="5"/>
  <c r="D170" i="5" s="1"/>
  <c r="C171" i="5"/>
  <c r="C172" i="5"/>
  <c r="C173" i="5"/>
  <c r="C174" i="5"/>
  <c r="C175" i="5"/>
  <c r="C176" i="5"/>
  <c r="C177" i="5"/>
  <c r="C178" i="5"/>
  <c r="C179" i="5"/>
  <c r="D179" i="5" s="1"/>
  <c r="C180" i="5"/>
  <c r="D180" i="5" s="1"/>
  <c r="C181" i="5"/>
  <c r="D181" i="5" s="1"/>
  <c r="C182" i="5"/>
  <c r="D182" i="5" s="1"/>
  <c r="C183" i="5"/>
  <c r="D183" i="5" s="1"/>
  <c r="C184" i="5"/>
  <c r="D184" i="5" s="1"/>
  <c r="C185" i="5"/>
  <c r="C186" i="5"/>
  <c r="C187" i="5"/>
  <c r="C188" i="5"/>
  <c r="C189" i="5"/>
  <c r="C190" i="5"/>
  <c r="C191" i="5"/>
  <c r="C192" i="5"/>
  <c r="C193" i="5"/>
  <c r="D193" i="5" s="1"/>
  <c r="C194" i="5"/>
  <c r="C195" i="5"/>
  <c r="C196" i="5"/>
  <c r="C197" i="5"/>
  <c r="D197" i="5" s="1"/>
  <c r="C198" i="5"/>
  <c r="D198" i="5" s="1"/>
  <c r="C199" i="5"/>
  <c r="C200" i="5"/>
  <c r="C201" i="5"/>
  <c r="C202" i="5"/>
  <c r="C203" i="5"/>
  <c r="C204" i="5"/>
  <c r="C205" i="5"/>
  <c r="C206" i="5"/>
  <c r="C207" i="5"/>
  <c r="D207" i="5" s="1"/>
  <c r="C208" i="5"/>
  <c r="D208" i="5" s="1"/>
  <c r="C209" i="5"/>
  <c r="D209" i="5" s="1"/>
  <c r="C210" i="5"/>
  <c r="D210" i="5" s="1"/>
  <c r="C211" i="5"/>
  <c r="D211" i="5" s="1"/>
  <c r="C212" i="5"/>
  <c r="D212" i="5" s="1"/>
  <c r="C213" i="5"/>
  <c r="C214" i="5"/>
  <c r="C215" i="5"/>
  <c r="C216" i="5"/>
  <c r="C217" i="5"/>
  <c r="C218" i="5"/>
  <c r="C219" i="5"/>
  <c r="C220" i="5"/>
  <c r="C221" i="5"/>
  <c r="D221" i="5" s="1"/>
  <c r="C222" i="5"/>
  <c r="D222" i="5" s="1"/>
  <c r="C223" i="5"/>
  <c r="D223" i="5" s="1"/>
  <c r="C224" i="5"/>
  <c r="D224" i="5" s="1"/>
  <c r="C225" i="5"/>
  <c r="D225" i="5" s="1"/>
  <c r="C226" i="5"/>
  <c r="D226" i="5" s="1"/>
  <c r="C227" i="5"/>
  <c r="C228" i="5"/>
  <c r="C229" i="5"/>
  <c r="C3" i="5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F51" i="5" s="1"/>
  <c r="E52" i="5"/>
  <c r="E53" i="5"/>
  <c r="F53" i="5" s="1"/>
  <c r="E54" i="5"/>
  <c r="F54" i="5" s="1"/>
  <c r="E55" i="5"/>
  <c r="F55" i="5" s="1"/>
  <c r="E56" i="5"/>
  <c r="F56" i="5" s="1"/>
  <c r="E57" i="5"/>
  <c r="F57" i="5" s="1"/>
  <c r="E58" i="5"/>
  <c r="F58" i="5" s="1"/>
  <c r="E59" i="5"/>
  <c r="F59" i="5" s="1"/>
  <c r="E60" i="5"/>
  <c r="F60" i="5" s="1"/>
  <c r="E61" i="5"/>
  <c r="F61" i="5" s="1"/>
  <c r="E62" i="5"/>
  <c r="F62" i="5" s="1"/>
  <c r="E63" i="5"/>
  <c r="F63" i="5" s="1"/>
  <c r="E64" i="5"/>
  <c r="F64" i="5" s="1"/>
  <c r="E65" i="5"/>
  <c r="F65" i="5" s="1"/>
  <c r="E66" i="5"/>
  <c r="F66" i="5" s="1"/>
  <c r="E67" i="5"/>
  <c r="F67" i="5" s="1"/>
  <c r="E68" i="5"/>
  <c r="F68" i="5" s="1"/>
  <c r="E69" i="5"/>
  <c r="F69" i="5" s="1"/>
  <c r="E70" i="5"/>
  <c r="F70" i="5" s="1"/>
  <c r="E71" i="5"/>
  <c r="F71" i="5" s="1"/>
  <c r="E72" i="5"/>
  <c r="F72" i="5" s="1"/>
  <c r="E73" i="5"/>
  <c r="F73" i="5" s="1"/>
  <c r="E74" i="5"/>
  <c r="F74" i="5" s="1"/>
  <c r="E75" i="5"/>
  <c r="F75" i="5" s="1"/>
  <c r="E76" i="5"/>
  <c r="F76" i="5" s="1"/>
  <c r="E77" i="5"/>
  <c r="F77" i="5" s="1"/>
  <c r="E78" i="5"/>
  <c r="F78" i="5" s="1"/>
  <c r="E79" i="5"/>
  <c r="F79" i="5" s="1"/>
  <c r="E80" i="5"/>
  <c r="E81" i="5"/>
  <c r="F81" i="5" s="1"/>
  <c r="E82" i="5"/>
  <c r="F82" i="5" s="1"/>
  <c r="E83" i="5"/>
  <c r="F83" i="5" s="1"/>
  <c r="E84" i="5"/>
  <c r="F84" i="5" s="1"/>
  <c r="E85" i="5"/>
  <c r="F85" i="5" s="1"/>
  <c r="E86" i="5"/>
  <c r="F86" i="5" s="1"/>
  <c r="E87" i="5"/>
  <c r="F87" i="5" s="1"/>
  <c r="E88" i="5"/>
  <c r="F88" i="5" s="1"/>
  <c r="E89" i="5"/>
  <c r="F89" i="5" s="1"/>
  <c r="E90" i="5"/>
  <c r="F90" i="5" s="1"/>
  <c r="E91" i="5"/>
  <c r="F91" i="5" s="1"/>
  <c r="E92" i="5"/>
  <c r="F92" i="5" s="1"/>
  <c r="E93" i="5"/>
  <c r="F93" i="5" s="1"/>
  <c r="E94" i="5"/>
  <c r="E95" i="5"/>
  <c r="F95" i="5" s="1"/>
  <c r="E96" i="5"/>
  <c r="F96" i="5" s="1"/>
  <c r="E97" i="5"/>
  <c r="F97" i="5" s="1"/>
  <c r="E98" i="5"/>
  <c r="F98" i="5" s="1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F104" i="5" s="1"/>
  <c r="E105" i="5"/>
  <c r="F105" i="5" s="1"/>
  <c r="E106" i="5"/>
  <c r="F106" i="5" s="1"/>
  <c r="E107" i="5"/>
  <c r="F107" i="5" s="1"/>
  <c r="E108" i="5"/>
  <c r="E109" i="5"/>
  <c r="F109" i="5" s="1"/>
  <c r="E110" i="5"/>
  <c r="F110" i="5" s="1"/>
  <c r="E111" i="5"/>
  <c r="F111" i="5" s="1"/>
  <c r="E112" i="5"/>
  <c r="F112" i="5" s="1"/>
  <c r="E113" i="5"/>
  <c r="F113" i="5" s="1"/>
  <c r="E114" i="5"/>
  <c r="F114" i="5" s="1"/>
  <c r="E115" i="5"/>
  <c r="F115" i="5" s="1"/>
  <c r="E116" i="5"/>
  <c r="F116" i="5" s="1"/>
  <c r="E117" i="5"/>
  <c r="F117" i="5" s="1"/>
  <c r="E118" i="5"/>
  <c r="E119" i="5"/>
  <c r="F119" i="5" s="1"/>
  <c r="E120" i="5"/>
  <c r="F120" i="5" s="1"/>
  <c r="E121" i="5"/>
  <c r="F121" i="5" s="1"/>
  <c r="E122" i="5"/>
  <c r="F122" i="5" s="1"/>
  <c r="E123" i="5"/>
  <c r="F123" i="5" s="1"/>
  <c r="E124" i="5"/>
  <c r="F124" i="5" s="1"/>
  <c r="E125" i="5"/>
  <c r="F125" i="5" s="1"/>
  <c r="E126" i="5"/>
  <c r="F126" i="5" s="1"/>
  <c r="E127" i="5"/>
  <c r="F127" i="5" s="1"/>
  <c r="E128" i="5"/>
  <c r="F128" i="5" s="1"/>
  <c r="E129" i="5"/>
  <c r="F129" i="5" s="1"/>
  <c r="E130" i="5"/>
  <c r="F130" i="5" s="1"/>
  <c r="E131" i="5"/>
  <c r="F131" i="5" s="1"/>
  <c r="E132" i="5"/>
  <c r="F132" i="5" s="1"/>
  <c r="E133" i="5"/>
  <c r="F133" i="5" s="1"/>
  <c r="E134" i="5"/>
  <c r="F134" i="5" s="1"/>
  <c r="E135" i="5"/>
  <c r="F135" i="5" s="1"/>
  <c r="E136" i="5"/>
  <c r="E137" i="5"/>
  <c r="F137" i="5" s="1"/>
  <c r="E138" i="5"/>
  <c r="F138" i="5" s="1"/>
  <c r="E139" i="5"/>
  <c r="F139" i="5" s="1"/>
  <c r="E140" i="5"/>
  <c r="F140" i="5" s="1"/>
  <c r="E141" i="5"/>
  <c r="F141" i="5" s="1"/>
  <c r="E142" i="5"/>
  <c r="F142" i="5" s="1"/>
  <c r="E143" i="5"/>
  <c r="F143" i="5" s="1"/>
  <c r="E144" i="5"/>
  <c r="F144" i="5" s="1"/>
  <c r="E145" i="5"/>
  <c r="F145" i="5" s="1"/>
  <c r="E146" i="5"/>
  <c r="F146" i="5" s="1"/>
  <c r="E147" i="5"/>
  <c r="F147" i="5" s="1"/>
  <c r="E148" i="5"/>
  <c r="F148" i="5" s="1"/>
  <c r="E149" i="5"/>
  <c r="F149" i="5" s="1"/>
  <c r="E150" i="5"/>
  <c r="E151" i="5"/>
  <c r="F151" i="5" s="1"/>
  <c r="E152" i="5"/>
  <c r="F152" i="5" s="1"/>
  <c r="E153" i="5"/>
  <c r="F153" i="5" s="1"/>
  <c r="E154" i="5"/>
  <c r="F154" i="5" s="1"/>
  <c r="E155" i="5"/>
  <c r="F155" i="5" s="1"/>
  <c r="E156" i="5"/>
  <c r="F156" i="5" s="1"/>
  <c r="E157" i="5"/>
  <c r="F157" i="5" s="1"/>
  <c r="E158" i="5"/>
  <c r="F158" i="5" s="1"/>
  <c r="E159" i="5"/>
  <c r="F159" i="5" s="1"/>
  <c r="E160" i="5"/>
  <c r="F160" i="5" s="1"/>
  <c r="E161" i="5"/>
  <c r="F161" i="5" s="1"/>
  <c r="E162" i="5"/>
  <c r="F162" i="5" s="1"/>
  <c r="E163" i="5"/>
  <c r="F163" i="5" s="1"/>
  <c r="E164" i="5"/>
  <c r="E165" i="5"/>
  <c r="F165" i="5" s="1"/>
  <c r="E166" i="5"/>
  <c r="F166" i="5" s="1"/>
  <c r="E167" i="5"/>
  <c r="F167" i="5" s="1"/>
  <c r="E168" i="5"/>
  <c r="F168" i="5" s="1"/>
  <c r="E169" i="5"/>
  <c r="F169" i="5" s="1"/>
  <c r="E170" i="5"/>
  <c r="F170" i="5" s="1"/>
  <c r="E171" i="5"/>
  <c r="F171" i="5" s="1"/>
  <c r="E172" i="5"/>
  <c r="F172" i="5" s="1"/>
  <c r="E173" i="5"/>
  <c r="F173" i="5" s="1"/>
  <c r="E174" i="5"/>
  <c r="F174" i="5" s="1"/>
  <c r="E175" i="5"/>
  <c r="F175" i="5" s="1"/>
  <c r="E176" i="5"/>
  <c r="F176" i="5" s="1"/>
  <c r="E177" i="5"/>
  <c r="F177" i="5" s="1"/>
  <c r="E178" i="5"/>
  <c r="F178" i="5" s="1"/>
  <c r="E179" i="5"/>
  <c r="F179" i="5" s="1"/>
  <c r="E180" i="5"/>
  <c r="F180" i="5" s="1"/>
  <c r="E181" i="5"/>
  <c r="F181" i="5" s="1"/>
  <c r="E182" i="5"/>
  <c r="F182" i="5" s="1"/>
  <c r="E183" i="5"/>
  <c r="F183" i="5" s="1"/>
  <c r="E184" i="5"/>
  <c r="F184" i="5" s="1"/>
  <c r="E185" i="5"/>
  <c r="F185" i="5" s="1"/>
  <c r="E186" i="5"/>
  <c r="F186" i="5" s="1"/>
  <c r="E187" i="5"/>
  <c r="F187" i="5" s="1"/>
  <c r="E188" i="5"/>
  <c r="F188" i="5" s="1"/>
  <c r="E189" i="5"/>
  <c r="F189" i="5" s="1"/>
  <c r="E190" i="5"/>
  <c r="F190" i="5" s="1"/>
  <c r="E191" i="5"/>
  <c r="F191" i="5" s="1"/>
  <c r="E192" i="5"/>
  <c r="F192" i="5" s="1"/>
  <c r="E193" i="5"/>
  <c r="F193" i="5" s="1"/>
  <c r="E194" i="5"/>
  <c r="F194" i="5" s="1"/>
  <c r="E195" i="5"/>
  <c r="F195" i="5" s="1"/>
  <c r="E196" i="5"/>
  <c r="F196" i="5" s="1"/>
  <c r="E197" i="5"/>
  <c r="F197" i="5" s="1"/>
  <c r="E198" i="5"/>
  <c r="F198" i="5" s="1"/>
  <c r="E199" i="5"/>
  <c r="F199" i="5" s="1"/>
  <c r="E200" i="5"/>
  <c r="F200" i="5" s="1"/>
  <c r="E201" i="5"/>
  <c r="F201" i="5" s="1"/>
  <c r="E202" i="5"/>
  <c r="F202" i="5" s="1"/>
  <c r="E203" i="5"/>
  <c r="F203" i="5" s="1"/>
  <c r="E204" i="5"/>
  <c r="F204" i="5" s="1"/>
  <c r="E205" i="5"/>
  <c r="F205" i="5" s="1"/>
  <c r="E206" i="5"/>
  <c r="E207" i="5"/>
  <c r="F207" i="5" s="1"/>
  <c r="E208" i="5"/>
  <c r="F208" i="5" s="1"/>
  <c r="E209" i="5"/>
  <c r="F209" i="5" s="1"/>
  <c r="E210" i="5"/>
  <c r="F210" i="5" s="1"/>
  <c r="E211" i="5"/>
  <c r="F211" i="5" s="1"/>
  <c r="E212" i="5"/>
  <c r="F212" i="5" s="1"/>
  <c r="E213" i="5"/>
  <c r="F213" i="5" s="1"/>
  <c r="E214" i="5"/>
  <c r="F214" i="5" s="1"/>
  <c r="E215" i="5"/>
  <c r="F215" i="5" s="1"/>
  <c r="E216" i="5"/>
  <c r="F216" i="5" s="1"/>
  <c r="E217" i="5"/>
  <c r="F217" i="5" s="1"/>
  <c r="E218" i="5"/>
  <c r="F218" i="5" s="1"/>
  <c r="E219" i="5"/>
  <c r="F219" i="5" s="1"/>
  <c r="E220" i="5"/>
  <c r="F220" i="5" s="1"/>
  <c r="E221" i="5"/>
  <c r="F221" i="5" s="1"/>
  <c r="E222" i="5"/>
  <c r="F222" i="5" s="1"/>
  <c r="E223" i="5"/>
  <c r="F223" i="5" s="1"/>
  <c r="E224" i="5"/>
  <c r="F224" i="5" s="1"/>
  <c r="E225" i="5"/>
  <c r="F225" i="5" s="1"/>
  <c r="E226" i="5"/>
  <c r="F226" i="5" s="1"/>
  <c r="E227" i="5"/>
  <c r="F227" i="5" s="1"/>
  <c r="E228" i="5"/>
  <c r="F228" i="5" s="1"/>
  <c r="E229" i="5"/>
  <c r="F229" i="5" s="1"/>
  <c r="E3" i="5"/>
  <c r="G221" i="4"/>
  <c r="G222" i="4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20" i="4"/>
  <c r="P4" i="7" l="1"/>
  <c r="R4" i="7" s="1"/>
  <c r="O134" i="7"/>
  <c r="N219" i="7"/>
  <c r="N191" i="7"/>
  <c r="N177" i="7"/>
  <c r="N163" i="7"/>
  <c r="N149" i="7"/>
  <c r="N135" i="7"/>
  <c r="N121" i="7"/>
  <c r="N93" i="7"/>
  <c r="N79" i="7"/>
  <c r="N37" i="7"/>
  <c r="N23" i="7"/>
  <c r="N9" i="7"/>
  <c r="O156" i="7"/>
  <c r="N227" i="7"/>
  <c r="N213" i="7"/>
  <c r="N199" i="7"/>
  <c r="N185" i="7"/>
  <c r="N171" i="7"/>
  <c r="N157" i="7"/>
  <c r="N143" i="7"/>
  <c r="N129" i="7"/>
  <c r="N115" i="7"/>
  <c r="N101" i="7"/>
  <c r="N87" i="7"/>
  <c r="N73" i="7"/>
  <c r="N59" i="7"/>
  <c r="N45" i="7"/>
  <c r="N31" i="7"/>
  <c r="N17" i="7"/>
  <c r="O8" i="7"/>
  <c r="O131" i="7"/>
  <c r="N216" i="7"/>
  <c r="N202" i="7"/>
  <c r="N188" i="7"/>
  <c r="N174" i="7"/>
  <c r="N160" i="7"/>
  <c r="N146" i="7"/>
  <c r="N132" i="7"/>
  <c r="N118" i="7"/>
  <c r="N104" i="7"/>
  <c r="P104" i="7" s="1"/>
  <c r="R104" i="7" s="1"/>
  <c r="N90" i="7"/>
  <c r="P90" i="7" s="1"/>
  <c r="R90" i="7" s="1"/>
  <c r="N76" i="7"/>
  <c r="N62" i="7"/>
  <c r="N48" i="7"/>
  <c r="P48" i="7" s="1"/>
  <c r="R48" i="7" s="1"/>
  <c r="N34" i="7"/>
  <c r="N20" i="7"/>
  <c r="N6" i="7"/>
  <c r="O149" i="7"/>
  <c r="P149" i="7" s="1"/>
  <c r="R149" i="7" s="1"/>
  <c r="O135" i="7"/>
  <c r="P135" i="7" s="1"/>
  <c r="R135" i="7" s="1"/>
  <c r="O79" i="7"/>
  <c r="P79" i="7" s="1"/>
  <c r="R79" i="7" s="1"/>
  <c r="N220" i="7"/>
  <c r="N206" i="7"/>
  <c r="N192" i="7"/>
  <c r="N178" i="7"/>
  <c r="N164" i="7"/>
  <c r="N150" i="7"/>
  <c r="N136" i="7"/>
  <c r="N122" i="7"/>
  <c r="P122" i="7" s="1"/>
  <c r="R122" i="7" s="1"/>
  <c r="N108" i="7"/>
  <c r="N94" i="7"/>
  <c r="N80" i="7"/>
  <c r="N66" i="7"/>
  <c r="N52" i="7"/>
  <c r="P52" i="7" s="1"/>
  <c r="R52" i="7" s="1"/>
  <c r="N38" i="7"/>
  <c r="N24" i="7"/>
  <c r="N10" i="7"/>
  <c r="N222" i="7"/>
  <c r="N194" i="7"/>
  <c r="N180" i="7"/>
  <c r="N124" i="7"/>
  <c r="N96" i="7"/>
  <c r="N68" i="7"/>
  <c r="P68" i="7" s="1"/>
  <c r="R68" i="7" s="1"/>
  <c r="N40" i="7"/>
  <c r="N12" i="7"/>
  <c r="O186" i="7"/>
  <c r="O172" i="7"/>
  <c r="O73" i="7"/>
  <c r="O198" i="7"/>
  <c r="P198" i="7" s="1"/>
  <c r="R198" i="7" s="1"/>
  <c r="O128" i="7"/>
  <c r="O44" i="7"/>
  <c r="O127" i="7"/>
  <c r="O99" i="7"/>
  <c r="P99" i="7" s="1"/>
  <c r="R99" i="7" s="1"/>
  <c r="O43" i="7"/>
  <c r="P43" i="7" s="1"/>
  <c r="R43" i="7" s="1"/>
  <c r="O185" i="7"/>
  <c r="O115" i="7"/>
  <c r="P115" i="7" s="1"/>
  <c r="R115" i="7" s="1"/>
  <c r="O101" i="7"/>
  <c r="P101" i="7" s="1"/>
  <c r="R101" i="7" s="1"/>
  <c r="O59" i="7"/>
  <c r="O31" i="7"/>
  <c r="O226" i="7"/>
  <c r="O170" i="7"/>
  <c r="O114" i="7"/>
  <c r="O16" i="7"/>
  <c r="O64" i="7"/>
  <c r="O169" i="7"/>
  <c r="O155" i="7"/>
  <c r="P155" i="7" s="1"/>
  <c r="R155" i="7" s="1"/>
  <c r="O57" i="7"/>
  <c r="O15" i="7"/>
  <c r="N226" i="7"/>
  <c r="N212" i="7"/>
  <c r="N198" i="7"/>
  <c r="N184" i="7"/>
  <c r="N170" i="7"/>
  <c r="N156" i="7"/>
  <c r="P156" i="7" s="1"/>
  <c r="R156" i="7" s="1"/>
  <c r="N142" i="7"/>
  <c r="N128" i="7"/>
  <c r="N114" i="7"/>
  <c r="P114" i="7" s="1"/>
  <c r="R114" i="7" s="1"/>
  <c r="N100" i="7"/>
  <c r="N86" i="7"/>
  <c r="N72" i="7"/>
  <c r="N58" i="7"/>
  <c r="N44" i="7"/>
  <c r="N30" i="7"/>
  <c r="N16" i="7"/>
  <c r="O69" i="7"/>
  <c r="O13" i="7"/>
  <c r="N224" i="7"/>
  <c r="N196" i="7"/>
  <c r="N182" i="7"/>
  <c r="N140" i="7"/>
  <c r="N112" i="7"/>
  <c r="N42" i="7"/>
  <c r="N14" i="7"/>
  <c r="O140" i="7"/>
  <c r="O84" i="7"/>
  <c r="O194" i="7"/>
  <c r="O40" i="7"/>
  <c r="O221" i="7"/>
  <c r="O123" i="7"/>
  <c r="O95" i="7"/>
  <c r="O176" i="7"/>
  <c r="O22" i="7"/>
  <c r="O150" i="7"/>
  <c r="O136" i="7"/>
  <c r="O38" i="7"/>
  <c r="O107" i="7"/>
  <c r="N221" i="7"/>
  <c r="N193" i="7"/>
  <c r="P193" i="7" s="1"/>
  <c r="R193" i="7" s="1"/>
  <c r="N179" i="7"/>
  <c r="N165" i="7"/>
  <c r="N137" i="7"/>
  <c r="N123" i="7"/>
  <c r="N95" i="7"/>
  <c r="N81" i="7"/>
  <c r="N67" i="7"/>
  <c r="N39" i="7"/>
  <c r="P39" i="7" s="1"/>
  <c r="R39" i="7" s="1"/>
  <c r="N11" i="7"/>
  <c r="O184" i="7"/>
  <c r="P184" i="7" s="1"/>
  <c r="R184" i="7" s="1"/>
  <c r="P73" i="7"/>
  <c r="R73" i="7" s="1"/>
  <c r="O211" i="7"/>
  <c r="O183" i="7"/>
  <c r="P183" i="7" s="1"/>
  <c r="R183" i="7" s="1"/>
  <c r="O141" i="7"/>
  <c r="O85" i="7"/>
  <c r="O32" i="7"/>
  <c r="P14" i="7"/>
  <c r="R14" i="7" s="1"/>
  <c r="O166" i="7"/>
  <c r="O110" i="7"/>
  <c r="O12" i="7"/>
  <c r="P12" i="7" s="1"/>
  <c r="R12" i="7" s="1"/>
  <c r="O165" i="7"/>
  <c r="P165" i="7" s="1"/>
  <c r="R165" i="7" s="1"/>
  <c r="O109" i="7"/>
  <c r="O11" i="7"/>
  <c r="O220" i="7"/>
  <c r="P220" i="7" s="1"/>
  <c r="R220" i="7" s="1"/>
  <c r="O206" i="7"/>
  <c r="O178" i="7"/>
  <c r="P178" i="7" s="1"/>
  <c r="R178" i="7" s="1"/>
  <c r="O94" i="7"/>
  <c r="O80" i="7"/>
  <c r="O66" i="7"/>
  <c r="O191" i="7"/>
  <c r="P191" i="7" s="1"/>
  <c r="R191" i="7" s="1"/>
  <c r="O37" i="7"/>
  <c r="P37" i="7" s="1"/>
  <c r="R37" i="7" s="1"/>
  <c r="O23" i="7"/>
  <c r="P23" i="7" s="1"/>
  <c r="R23" i="7" s="1"/>
  <c r="O106" i="7"/>
  <c r="P168" i="7"/>
  <c r="R168" i="7" s="1"/>
  <c r="O130" i="7"/>
  <c r="O217" i="7"/>
  <c r="O147" i="7"/>
  <c r="O105" i="7"/>
  <c r="O91" i="7"/>
  <c r="O77" i="7"/>
  <c r="O216" i="7"/>
  <c r="O174" i="7"/>
  <c r="P174" i="7" s="1"/>
  <c r="R174" i="7" s="1"/>
  <c r="O160" i="7"/>
  <c r="P160" i="7" s="1"/>
  <c r="R160" i="7" s="1"/>
  <c r="O146" i="7"/>
  <c r="O132" i="7"/>
  <c r="O118" i="7"/>
  <c r="O104" i="7"/>
  <c r="O90" i="7"/>
  <c r="O76" i="7"/>
  <c r="O62" i="7"/>
  <c r="O20" i="7"/>
  <c r="N217" i="7"/>
  <c r="N203" i="7"/>
  <c r="P203" i="7" s="1"/>
  <c r="R203" i="7" s="1"/>
  <c r="N189" i="7"/>
  <c r="N175" i="7"/>
  <c r="N161" i="7"/>
  <c r="N147" i="7"/>
  <c r="N133" i="7"/>
  <c r="N119" i="7"/>
  <c r="N105" i="7"/>
  <c r="N91" i="7"/>
  <c r="N77" i="7"/>
  <c r="N63" i="7"/>
  <c r="N49" i="7"/>
  <c r="P49" i="7" s="1"/>
  <c r="R49" i="7" s="1"/>
  <c r="N35" i="7"/>
  <c r="N21" i="7"/>
  <c r="N7" i="7"/>
  <c r="N166" i="7"/>
  <c r="N167" i="7"/>
  <c r="O108" i="7"/>
  <c r="O24" i="7"/>
  <c r="P24" i="7" s="1"/>
  <c r="R24" i="7" s="1"/>
  <c r="N125" i="7"/>
  <c r="O219" i="7"/>
  <c r="P219" i="7" s="1"/>
  <c r="R219" i="7" s="1"/>
  <c r="O177" i="7"/>
  <c r="P177" i="7" s="1"/>
  <c r="R177" i="7" s="1"/>
  <c r="P206" i="7"/>
  <c r="R206" i="7" s="1"/>
  <c r="N97" i="7"/>
  <c r="O72" i="7"/>
  <c r="N141" i="7"/>
  <c r="N15" i="7"/>
  <c r="O158" i="7"/>
  <c r="N210" i="7"/>
  <c r="N211" i="7"/>
  <c r="N13" i="7"/>
  <c r="O58" i="7"/>
  <c r="O197" i="7"/>
  <c r="N195" i="7"/>
  <c r="N139" i="7"/>
  <c r="N69" i="7"/>
  <c r="O224" i="7"/>
  <c r="O154" i="7"/>
  <c r="O126" i="7"/>
  <c r="O98" i="7"/>
  <c r="P98" i="7" s="1"/>
  <c r="R98" i="7" s="1"/>
  <c r="N197" i="7"/>
  <c r="N169" i="7"/>
  <c r="N127" i="7"/>
  <c r="N113" i="7"/>
  <c r="N85" i="7"/>
  <c r="N57" i="7"/>
  <c r="N29" i="7"/>
  <c r="O180" i="7"/>
  <c r="O152" i="7"/>
  <c r="O26" i="7"/>
  <c r="N223" i="7"/>
  <c r="N209" i="7"/>
  <c r="N181" i="7"/>
  <c r="N154" i="7"/>
  <c r="N111" i="7"/>
  <c r="N83" i="7"/>
  <c r="N55" i="7"/>
  <c r="N41" i="7"/>
  <c r="N27" i="7"/>
  <c r="N110" i="7"/>
  <c r="N82" i="7"/>
  <c r="N54" i="7"/>
  <c r="O93" i="7"/>
  <c r="P93" i="7" s="1"/>
  <c r="R93" i="7" s="1"/>
  <c r="O218" i="7"/>
  <c r="O148" i="7"/>
  <c r="N107" i="7"/>
  <c r="N65" i="7"/>
  <c r="N51" i="7"/>
  <c r="P51" i="7" s="1"/>
  <c r="R51" i="7" s="1"/>
  <c r="O119" i="7"/>
  <c r="O63" i="7"/>
  <c r="N218" i="7"/>
  <c r="N204" i="7"/>
  <c r="P204" i="7" s="1"/>
  <c r="R204" i="7" s="1"/>
  <c r="N190" i="7"/>
  <c r="N176" i="7"/>
  <c r="N162" i="7"/>
  <c r="N148" i="7"/>
  <c r="N134" i="7"/>
  <c r="N120" i="7"/>
  <c r="N106" i="7"/>
  <c r="N92" i="7"/>
  <c r="N78" i="7"/>
  <c r="N64" i="7"/>
  <c r="N50" i="7"/>
  <c r="P50" i="7" s="1"/>
  <c r="R50" i="7" s="1"/>
  <c r="N36" i="7"/>
  <c r="N22" i="7"/>
  <c r="N8" i="7"/>
  <c r="N205" i="7"/>
  <c r="P205" i="7" s="1"/>
  <c r="R205" i="7" s="1"/>
  <c r="O188" i="7"/>
  <c r="P188" i="7" s="1"/>
  <c r="R188" i="7" s="1"/>
  <c r="O34" i="7"/>
  <c r="O6" i="7"/>
  <c r="P6" i="7" s="1"/>
  <c r="R6" i="7" s="1"/>
  <c r="N109" i="7"/>
  <c r="O229" i="7"/>
  <c r="O215" i="7"/>
  <c r="O187" i="7"/>
  <c r="O173" i="7"/>
  <c r="O159" i="7"/>
  <c r="O145" i="7"/>
  <c r="O117" i="7"/>
  <c r="O89" i="7"/>
  <c r="O61" i="7"/>
  <c r="O33" i="7"/>
  <c r="O19" i="7"/>
  <c r="O5" i="7"/>
  <c r="N53" i="7"/>
  <c r="O60" i="7"/>
  <c r="O18" i="7"/>
  <c r="N153" i="7"/>
  <c r="O116" i="7"/>
  <c r="O88" i="7"/>
  <c r="O213" i="7"/>
  <c r="O199" i="7"/>
  <c r="O171" i="7"/>
  <c r="O157" i="7"/>
  <c r="O143" i="7"/>
  <c r="O129" i="7"/>
  <c r="P129" i="7" s="1"/>
  <c r="R129" i="7" s="1"/>
  <c r="O87" i="7"/>
  <c r="O45" i="7"/>
  <c r="O17" i="7"/>
  <c r="N228" i="7"/>
  <c r="N214" i="7"/>
  <c r="N200" i="7"/>
  <c r="P200" i="7" s="1"/>
  <c r="R200" i="7" s="1"/>
  <c r="N186" i="7"/>
  <c r="N172" i="7"/>
  <c r="N158" i="7"/>
  <c r="N144" i="7"/>
  <c r="N130" i="7"/>
  <c r="N116" i="7"/>
  <c r="N102" i="7"/>
  <c r="N88" i="7"/>
  <c r="N74" i="7"/>
  <c r="N60" i="7"/>
  <c r="N46" i="7"/>
  <c r="P46" i="7" s="1"/>
  <c r="R46" i="7" s="1"/>
  <c r="N32" i="7"/>
  <c r="N18" i="7"/>
  <c r="O163" i="7"/>
  <c r="P163" i="7" s="1"/>
  <c r="R163" i="7" s="1"/>
  <c r="O189" i="7"/>
  <c r="O175" i="7"/>
  <c r="O214" i="7"/>
  <c r="O71" i="7"/>
  <c r="P71" i="7" s="1"/>
  <c r="R71" i="7" s="1"/>
  <c r="O228" i="7"/>
  <c r="O212" i="7"/>
  <c r="O100" i="7"/>
  <c r="O121" i="7"/>
  <c r="O75" i="7"/>
  <c r="O162" i="7"/>
  <c r="P202" i="7"/>
  <c r="R202" i="7" s="1"/>
  <c r="O142" i="7"/>
  <c r="O225" i="7"/>
  <c r="P225" i="7" s="1"/>
  <c r="R225" i="7" s="1"/>
  <c r="O120" i="7"/>
  <c r="O29" i="7"/>
  <c r="O103" i="7"/>
  <c r="O227" i="7"/>
  <c r="O190" i="7"/>
  <c r="O7" i="7"/>
  <c r="O139" i="7"/>
  <c r="O83" i="7"/>
  <c r="O86" i="7"/>
  <c r="O30" i="7"/>
  <c r="N138" i="7"/>
  <c r="O21" i="7"/>
  <c r="O102" i="7"/>
  <c r="O192" i="7"/>
  <c r="O164" i="7"/>
  <c r="O10" i="7"/>
  <c r="P10" i="7" s="1"/>
  <c r="R10" i="7" s="1"/>
  <c r="N207" i="7"/>
  <c r="N208" i="7"/>
  <c r="N151" i="7"/>
  <c r="N152" i="7"/>
  <c r="N25" i="7"/>
  <c r="N26" i="7"/>
  <c r="O9" i="7"/>
  <c r="O65" i="7"/>
  <c r="O111" i="7"/>
  <c r="O144" i="7"/>
  <c r="O74" i="7"/>
  <c r="N229" i="7"/>
  <c r="N215" i="7"/>
  <c r="N201" i="7"/>
  <c r="P201" i="7" s="1"/>
  <c r="R201" i="7" s="1"/>
  <c r="N187" i="7"/>
  <c r="N173" i="7"/>
  <c r="N159" i="7"/>
  <c r="N145" i="7"/>
  <c r="N131" i="7"/>
  <c r="P131" i="7" s="1"/>
  <c r="R131" i="7" s="1"/>
  <c r="N117" i="7"/>
  <c r="N103" i="7"/>
  <c r="N89" i="7"/>
  <c r="N75" i="7"/>
  <c r="N61" i="7"/>
  <c r="N47" i="7"/>
  <c r="P47" i="7" s="1"/>
  <c r="R47" i="7" s="1"/>
  <c r="N33" i="7"/>
  <c r="N19" i="7"/>
  <c r="N5" i="7"/>
  <c r="O113" i="7"/>
  <c r="O210" i="7"/>
  <c r="O196" i="7"/>
  <c r="O182" i="7"/>
  <c r="O112" i="7"/>
  <c r="O70" i="7"/>
  <c r="O56" i="7"/>
  <c r="O42" i="7"/>
  <c r="P42" i="7" s="1"/>
  <c r="R42" i="7" s="1"/>
  <c r="O28" i="7"/>
  <c r="O125" i="7"/>
  <c r="O27" i="7"/>
  <c r="N126" i="7"/>
  <c r="N84" i="7"/>
  <c r="N70" i="7"/>
  <c r="N56" i="7"/>
  <c r="N28" i="7"/>
  <c r="O161" i="7"/>
  <c r="O222" i="7"/>
  <c r="O208" i="7"/>
  <c r="O138" i="7"/>
  <c r="O124" i="7"/>
  <c r="O96" i="7"/>
  <c r="P96" i="7" s="1"/>
  <c r="R96" i="7" s="1"/>
  <c r="O82" i="7"/>
  <c r="O54" i="7"/>
  <c r="O223" i="7"/>
  <c r="O209" i="7"/>
  <c r="O195" i="7"/>
  <c r="O181" i="7"/>
  <c r="O167" i="7"/>
  <c r="O153" i="7"/>
  <c r="O97" i="7"/>
  <c r="O55" i="7"/>
  <c r="O41" i="7"/>
  <c r="O207" i="7"/>
  <c r="O179" i="7"/>
  <c r="O151" i="7"/>
  <c r="O137" i="7"/>
  <c r="O81" i="7"/>
  <c r="O67" i="7"/>
  <c r="O53" i="7"/>
  <c r="O25" i="7"/>
  <c r="O92" i="7"/>
  <c r="O78" i="7"/>
  <c r="O36" i="7"/>
  <c r="O133" i="7"/>
  <c r="O35" i="7"/>
  <c r="D196" i="5"/>
  <c r="D56" i="5"/>
  <c r="D199" i="5"/>
  <c r="D157" i="5"/>
  <c r="D59" i="5"/>
  <c r="D3" i="5"/>
  <c r="D220" i="5"/>
  <c r="D206" i="5"/>
  <c r="D192" i="5"/>
  <c r="D178" i="5"/>
  <c r="D164" i="5"/>
  <c r="D150" i="5"/>
  <c r="D136" i="5"/>
  <c r="D122" i="5"/>
  <c r="D108" i="5"/>
  <c r="D94" i="5"/>
  <c r="D80" i="5"/>
  <c r="D66" i="5"/>
  <c r="D52" i="5"/>
  <c r="D38" i="5"/>
  <c r="D24" i="5"/>
  <c r="D10" i="5"/>
  <c r="P95" i="7" l="1"/>
  <c r="R95" i="7" s="1"/>
  <c r="P124" i="7"/>
  <c r="R124" i="7" s="1"/>
  <c r="P89" i="7"/>
  <c r="R89" i="7" s="1"/>
  <c r="P192" i="7"/>
  <c r="R192" i="7" s="1"/>
  <c r="P213" i="7"/>
  <c r="R213" i="7" s="1"/>
  <c r="P136" i="7"/>
  <c r="R136" i="7" s="1"/>
  <c r="P161" i="7"/>
  <c r="R161" i="7" s="1"/>
  <c r="P17" i="7"/>
  <c r="R17" i="7" s="1"/>
  <c r="P134" i="7"/>
  <c r="R134" i="7" s="1"/>
  <c r="P31" i="7"/>
  <c r="R31" i="7" s="1"/>
  <c r="P9" i="7"/>
  <c r="R9" i="7" s="1"/>
  <c r="P227" i="7"/>
  <c r="R227" i="7" s="1"/>
  <c r="P121" i="7"/>
  <c r="R121" i="7" s="1"/>
  <c r="P132" i="7"/>
  <c r="R132" i="7" s="1"/>
  <c r="P87" i="7"/>
  <c r="R87" i="7" s="1"/>
  <c r="P146" i="7"/>
  <c r="R146" i="7" s="1"/>
  <c r="P59" i="7"/>
  <c r="R59" i="7" s="1"/>
  <c r="P157" i="7"/>
  <c r="R157" i="7" s="1"/>
  <c r="P171" i="7"/>
  <c r="R171" i="7" s="1"/>
  <c r="P185" i="7"/>
  <c r="R185" i="7" s="1"/>
  <c r="P190" i="7"/>
  <c r="R190" i="7" s="1"/>
  <c r="P199" i="7"/>
  <c r="R199" i="7" s="1"/>
  <c r="P143" i="7"/>
  <c r="R143" i="7" s="1"/>
  <c r="P8" i="7"/>
  <c r="R8" i="7" s="1"/>
  <c r="P216" i="7"/>
  <c r="R216" i="7" s="1"/>
  <c r="P128" i="7"/>
  <c r="R128" i="7" s="1"/>
  <c r="P91" i="7"/>
  <c r="R91" i="7" s="1"/>
  <c r="P20" i="7"/>
  <c r="R20" i="7" s="1"/>
  <c r="P38" i="7"/>
  <c r="R38" i="7" s="1"/>
  <c r="P62" i="7"/>
  <c r="R62" i="7" s="1"/>
  <c r="P147" i="7"/>
  <c r="R147" i="7" s="1"/>
  <c r="P34" i="7"/>
  <c r="R34" i="7" s="1"/>
  <c r="P76" i="7"/>
  <c r="R76" i="7" s="1"/>
  <c r="P175" i="7"/>
  <c r="R175" i="7" s="1"/>
  <c r="P45" i="7"/>
  <c r="R45" i="7" s="1"/>
  <c r="P118" i="7"/>
  <c r="R118" i="7" s="1"/>
  <c r="P112" i="7"/>
  <c r="R112" i="7" s="1"/>
  <c r="P164" i="7"/>
  <c r="R164" i="7" s="1"/>
  <c r="P30" i="7"/>
  <c r="R30" i="7" s="1"/>
  <c r="P123" i="7"/>
  <c r="R123" i="7" s="1"/>
  <c r="P189" i="7"/>
  <c r="R189" i="7" s="1"/>
  <c r="P108" i="7"/>
  <c r="R108" i="7" s="1"/>
  <c r="P170" i="7"/>
  <c r="R170" i="7" s="1"/>
  <c r="P100" i="7"/>
  <c r="R100" i="7" s="1"/>
  <c r="P15" i="7"/>
  <c r="R15" i="7" s="1"/>
  <c r="P81" i="7"/>
  <c r="R81" i="7" s="1"/>
  <c r="P150" i="7"/>
  <c r="R150" i="7" s="1"/>
  <c r="P172" i="7"/>
  <c r="R172" i="7" s="1"/>
  <c r="P66" i="7"/>
  <c r="R66" i="7" s="1"/>
  <c r="P221" i="7"/>
  <c r="R221" i="7" s="1"/>
  <c r="P44" i="7"/>
  <c r="R44" i="7" s="1"/>
  <c r="P194" i="7"/>
  <c r="R194" i="7" s="1"/>
  <c r="P186" i="7"/>
  <c r="R186" i="7" s="1"/>
  <c r="P107" i="7"/>
  <c r="R107" i="7" s="1"/>
  <c r="P80" i="7"/>
  <c r="R80" i="7" s="1"/>
  <c r="P67" i="7"/>
  <c r="R67" i="7" s="1"/>
  <c r="P137" i="7"/>
  <c r="R137" i="7" s="1"/>
  <c r="P40" i="7"/>
  <c r="R40" i="7" s="1"/>
  <c r="P226" i="7"/>
  <c r="R226" i="7" s="1"/>
  <c r="P159" i="7"/>
  <c r="R159" i="7" s="1"/>
  <c r="P57" i="7"/>
  <c r="R57" i="7" s="1"/>
  <c r="P217" i="7"/>
  <c r="R217" i="7" s="1"/>
  <c r="P94" i="7"/>
  <c r="R94" i="7" s="1"/>
  <c r="P11" i="7"/>
  <c r="R11" i="7" s="1"/>
  <c r="P63" i="7"/>
  <c r="R63" i="7" s="1"/>
  <c r="P97" i="7"/>
  <c r="R97" i="7" s="1"/>
  <c r="P141" i="7"/>
  <c r="R141" i="7" s="1"/>
  <c r="P77" i="7"/>
  <c r="R77" i="7" s="1"/>
  <c r="P7" i="7"/>
  <c r="R7" i="7" s="1"/>
  <c r="P176" i="7"/>
  <c r="R176" i="7" s="1"/>
  <c r="P83" i="7"/>
  <c r="R83" i="7" s="1"/>
  <c r="P181" i="7"/>
  <c r="R181" i="7" s="1"/>
  <c r="P222" i="7"/>
  <c r="R222" i="7" s="1"/>
  <c r="P58" i="7"/>
  <c r="R58" i="7" s="1"/>
  <c r="P119" i="7"/>
  <c r="R119" i="7" s="1"/>
  <c r="P127" i="7"/>
  <c r="R127" i="7" s="1"/>
  <c r="P22" i="7"/>
  <c r="R22" i="7" s="1"/>
  <c r="P166" i="7"/>
  <c r="R166" i="7" s="1"/>
  <c r="P180" i="7"/>
  <c r="R180" i="7" s="1"/>
  <c r="P117" i="7"/>
  <c r="R117" i="7" s="1"/>
  <c r="P142" i="7"/>
  <c r="R142" i="7" s="1"/>
  <c r="P18" i="7"/>
  <c r="R18" i="7" s="1"/>
  <c r="P64" i="7"/>
  <c r="R64" i="7" s="1"/>
  <c r="P140" i="7"/>
  <c r="R140" i="7" s="1"/>
  <c r="P16" i="7"/>
  <c r="R16" i="7" s="1"/>
  <c r="P26" i="7"/>
  <c r="R26" i="7" s="1"/>
  <c r="P212" i="7"/>
  <c r="R212" i="7" s="1"/>
  <c r="P113" i="7"/>
  <c r="R113" i="7" s="1"/>
  <c r="P74" i="7"/>
  <c r="R74" i="7" s="1"/>
  <c r="P86" i="7"/>
  <c r="R86" i="7" s="1"/>
  <c r="P179" i="7"/>
  <c r="R179" i="7" s="1"/>
  <c r="P27" i="7"/>
  <c r="R27" i="7" s="1"/>
  <c r="P29" i="7"/>
  <c r="R29" i="7" s="1"/>
  <c r="P224" i="7"/>
  <c r="R224" i="7" s="1"/>
  <c r="P13" i="7"/>
  <c r="R13" i="7" s="1"/>
  <c r="P173" i="7"/>
  <c r="R173" i="7" s="1"/>
  <c r="P139" i="7"/>
  <c r="R139" i="7" s="1"/>
  <c r="P218" i="7"/>
  <c r="R218" i="7" s="1"/>
  <c r="P69" i="7"/>
  <c r="R69" i="7" s="1"/>
  <c r="P105" i="7"/>
  <c r="R105" i="7" s="1"/>
  <c r="P41" i="7"/>
  <c r="R41" i="7" s="1"/>
  <c r="P110" i="7"/>
  <c r="R110" i="7" s="1"/>
  <c r="P169" i="7"/>
  <c r="R169" i="7" s="1"/>
  <c r="P72" i="7"/>
  <c r="R72" i="7" s="1"/>
  <c r="P55" i="7"/>
  <c r="R55" i="7" s="1"/>
  <c r="P54" i="7"/>
  <c r="R54" i="7" s="1"/>
  <c r="P197" i="7"/>
  <c r="R197" i="7" s="1"/>
  <c r="P120" i="7"/>
  <c r="R120" i="7" s="1"/>
  <c r="P82" i="7"/>
  <c r="R82" i="7" s="1"/>
  <c r="P182" i="7"/>
  <c r="R182" i="7" s="1"/>
  <c r="P153" i="7"/>
  <c r="R153" i="7" s="1"/>
  <c r="P196" i="7"/>
  <c r="R196" i="7" s="1"/>
  <c r="P88" i="7"/>
  <c r="R88" i="7" s="1"/>
  <c r="P167" i="7"/>
  <c r="R167" i="7" s="1"/>
  <c r="P84" i="7"/>
  <c r="R84" i="7" s="1"/>
  <c r="P32" i="7"/>
  <c r="R32" i="7" s="1"/>
  <c r="P60" i="7"/>
  <c r="R60" i="7" s="1"/>
  <c r="P103" i="7"/>
  <c r="R103" i="7" s="1"/>
  <c r="P106" i="7"/>
  <c r="R106" i="7" s="1"/>
  <c r="P85" i="7"/>
  <c r="R85" i="7" s="1"/>
  <c r="P28" i="7"/>
  <c r="R28" i="7" s="1"/>
  <c r="P145" i="7"/>
  <c r="R145" i="7" s="1"/>
  <c r="P21" i="7"/>
  <c r="R21" i="7" s="1"/>
  <c r="P53" i="7"/>
  <c r="R53" i="7" s="1"/>
  <c r="P70" i="7"/>
  <c r="R70" i="7" s="1"/>
  <c r="P187" i="7"/>
  <c r="R187" i="7" s="1"/>
  <c r="P211" i="7"/>
  <c r="R211" i="7" s="1"/>
  <c r="P111" i="7"/>
  <c r="R111" i="7" s="1"/>
  <c r="P109" i="7"/>
  <c r="R109" i="7" s="1"/>
  <c r="P195" i="7"/>
  <c r="R195" i="7" s="1"/>
  <c r="P126" i="7"/>
  <c r="R126" i="7" s="1"/>
  <c r="P210" i="7"/>
  <c r="R210" i="7" s="1"/>
  <c r="P215" i="7"/>
  <c r="R215" i="7" s="1"/>
  <c r="P25" i="7"/>
  <c r="R25" i="7" s="1"/>
  <c r="P162" i="7"/>
  <c r="R162" i="7" s="1"/>
  <c r="P35" i="7"/>
  <c r="R35" i="7" s="1"/>
  <c r="P229" i="7"/>
  <c r="R229" i="7" s="1"/>
  <c r="P228" i="7"/>
  <c r="R228" i="7" s="1"/>
  <c r="P130" i="7"/>
  <c r="R130" i="7" s="1"/>
  <c r="P133" i="7"/>
  <c r="R133" i="7" s="1"/>
  <c r="P144" i="7"/>
  <c r="R144" i="7" s="1"/>
  <c r="P148" i="7"/>
  <c r="R148" i="7" s="1"/>
  <c r="P158" i="7"/>
  <c r="R158" i="7" s="1"/>
  <c r="P65" i="7"/>
  <c r="R65" i="7" s="1"/>
  <c r="P36" i="7"/>
  <c r="R36" i="7" s="1"/>
  <c r="P5" i="7"/>
  <c r="R5" i="7" s="1"/>
  <c r="P152" i="7"/>
  <c r="R152" i="7" s="1"/>
  <c r="P125" i="7"/>
  <c r="R125" i="7" s="1"/>
  <c r="P78" i="7"/>
  <c r="R78" i="7" s="1"/>
  <c r="P209" i="7"/>
  <c r="R209" i="7" s="1"/>
  <c r="P19" i="7"/>
  <c r="R19" i="7" s="1"/>
  <c r="P151" i="7"/>
  <c r="R151" i="7" s="1"/>
  <c r="P102" i="7"/>
  <c r="R102" i="7" s="1"/>
  <c r="P92" i="7"/>
  <c r="R92" i="7" s="1"/>
  <c r="P223" i="7"/>
  <c r="R223" i="7" s="1"/>
  <c r="P33" i="7"/>
  <c r="R33" i="7" s="1"/>
  <c r="P214" i="7"/>
  <c r="R214" i="7" s="1"/>
  <c r="P154" i="7"/>
  <c r="R154" i="7" s="1"/>
  <c r="P56" i="7"/>
  <c r="R56" i="7" s="1"/>
  <c r="P61" i="7"/>
  <c r="R61" i="7" s="1"/>
  <c r="P116" i="7"/>
  <c r="R116" i="7" s="1"/>
  <c r="P208" i="7"/>
  <c r="R208" i="7" s="1"/>
  <c r="P207" i="7"/>
  <c r="R207" i="7" s="1"/>
  <c r="P138" i="7"/>
  <c r="R138" i="7" s="1"/>
  <c r="P75" i="7"/>
  <c r="R75" i="7" s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" i="2"/>
</calcChain>
</file>

<file path=xl/sharedStrings.xml><?xml version="1.0" encoding="utf-8"?>
<sst xmlns="http://schemas.openxmlformats.org/spreadsheetml/2006/main" count="1802" uniqueCount="333">
  <si>
    <t>date</t>
  </si>
  <si>
    <t>federal_purchases</t>
  </si>
  <si>
    <t>state_purchases</t>
  </si>
  <si>
    <t>investment_grants</t>
  </si>
  <si>
    <t>consumption_grants</t>
  </si>
  <si>
    <t>post_mpc_federal_social_benefits</t>
  </si>
  <si>
    <t>post_mpc_state_social_benefits</t>
  </si>
  <si>
    <t>post_mpc_rebate_checks</t>
  </si>
  <si>
    <t>post_mpc_rebate_checks_arp</t>
  </si>
  <si>
    <t>post_mpc_federal_ui</t>
  </si>
  <si>
    <t>post_mpc_state_ui</t>
  </si>
  <si>
    <t>post_mpc_federal_subsidies</t>
  </si>
  <si>
    <t>post_mpc_federal_aid_to_small_businesses_arp</t>
  </si>
  <si>
    <t>post_mpc_federal_other_direct_aid_arp</t>
  </si>
  <si>
    <t>post_mpc_federal_other_vulnerable_arp</t>
  </si>
  <si>
    <t>post_mpc_federal_student_loans</t>
  </si>
  <si>
    <t>post_mpc_state_subsidies</t>
  </si>
  <si>
    <t>post_mpc_federal_health_outlays</t>
  </si>
  <si>
    <t>post_mpc_state_health_outlays</t>
  </si>
  <si>
    <t>post_mpc_federal_corporate_taxes</t>
  </si>
  <si>
    <t>post_mpc_state_corporate_taxes</t>
  </si>
  <si>
    <t>post_mpc_federal_non_corporate_taxes</t>
  </si>
  <si>
    <t>post_mpc_state_non_corporate_taxes</t>
  </si>
  <si>
    <t>supply_side_ira</t>
  </si>
  <si>
    <t>gdp</t>
  </si>
  <si>
    <t>real_potential_gdp_growth</t>
  </si>
  <si>
    <t>federal_purchases_deflator_growth</t>
  </si>
  <si>
    <t>state_purchases_deflator_growth</t>
  </si>
  <si>
    <t>consumption_deflator_growth</t>
  </si>
  <si>
    <t>1970 Q1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</si>
  <si>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</si>
  <si>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</si>
  <si>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</si>
  <si>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</si>
  <si>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</si>
  <si>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</si>
  <si>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</si>
  <si>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</si>
  <si>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</si>
  <si>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</si>
  <si>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</si>
  <si>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</si>
  <si>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</si>
  <si>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</si>
  <si>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</si>
  <si>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</si>
  <si>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</si>
  <si>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</si>
  <si>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</si>
  <si>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</si>
  <si>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</si>
  <si>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</si>
  <si>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</si>
  <si>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</si>
  <si>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</si>
  <si>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</si>
  <si>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</si>
  <si>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</si>
  <si>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</si>
  <si>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</si>
  <si>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</si>
  <si>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</si>
  <si>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</si>
  <si>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</si>
  <si>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</si>
  <si>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</si>
  <si>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</si>
  <si>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</si>
  <si>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</si>
  <si>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</si>
  <si>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</si>
  <si>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</si>
  <si>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</si>
  <si>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</si>
  <si>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</si>
  <si>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</si>
  <si>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</si>
  <si>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</si>
  <si>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</si>
  <si>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</si>
  <si>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</si>
  <si>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</si>
  <si>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</si>
  <si>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</si>
  <si>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</si>
  <si>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</si>
  <si>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</si>
  <si>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</si>
  <si>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</si>
  <si>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</si>
  <si>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</si>
  <si>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</si>
  <si>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</si>
  <si>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</si>
  <si>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</si>
  <si>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</si>
  <si>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</si>
  <si>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</si>
  <si>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</si>
  <si>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</si>
  <si>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</si>
  <si>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</si>
  <si>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</si>
  <si>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</si>
  <si>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</si>
  <si>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</si>
  <si>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</si>
  <si>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</si>
  <si>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</si>
  <si>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</si>
  <si>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</si>
  <si>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</si>
  <si>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</si>
  <si>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</si>
  <si>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</si>
  <si>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</si>
  <si>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</si>
  <si>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</si>
  <si>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</si>
  <si>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</si>
  <si>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</si>
  <si>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</si>
  <si>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</si>
  <si>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</si>
  <si>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</si>
  <si>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</si>
  <si>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</si>
  <si>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</si>
  <si>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</si>
  <si>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</si>
  <si>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</si>
  <si>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</si>
  <si>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</si>
  <si>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</si>
  <si>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</si>
  <si>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</si>
  <si>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</si>
  <si>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</si>
  <si>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</si>
  <si>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</si>
  <si>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</si>
  <si>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</si>
  <si>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</si>
  <si>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</si>
  <si>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</si>
  <si>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</si>
  <si>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</si>
  <si>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</si>
  <si>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</si>
  <si>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</si>
  <si>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</si>
  <si>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</si>
  <si>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</si>
  <si>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</si>
  <si>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</si>
  <si>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</si>
  <si>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</si>
  <si>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</si>
  <si>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</si>
  <si>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</si>
  <si>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</si>
  <si>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</si>
  <si>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</si>
  <si>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</si>
  <si>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</si>
  <si>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</si>
  <si>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</si>
  <si>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</si>
  <si>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</si>
  <si>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</si>
  <si>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</si>
  <si>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</si>
  <si>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</si>
  <si>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</si>
  <si>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</si>
  <si>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</si>
  <si>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</si>
  <si>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</si>
  <si>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</si>
  <si>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</si>
  <si>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</si>
  <si>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</si>
  <si>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</si>
  <si>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</si>
  <si>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</si>
  <si>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</si>
  <si>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</si>
  <si>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</si>
  <si>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</si>
  <si>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</si>
  <si>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</si>
  <si>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</si>
  <si>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</si>
  <si>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</si>
  <si>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</si>
  <si>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</si>
  <si>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</si>
  <si>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</si>
  <si>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</si>
  <si>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</si>
  <si>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</si>
  <si>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</si>
  <si>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</si>
  <si>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</si>
  <si>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</si>
  <si>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</si>
  <si>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</si>
  <si>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</si>
  <si>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</si>
  <si>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</si>
  <si>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</si>
  <si>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</si>
  <si>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</si>
  <si>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</si>
  <si>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</si>
  <si>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</si>
  <si>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</si>
  <si>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</si>
  <si>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</si>
  <si>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</si>
  <si>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</si>
  <si>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</si>
  <si>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</si>
  <si>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</si>
  <si>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</si>
  <si>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</si>
  <si>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</si>
  <si>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</si>
  <si>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</si>
  <si>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</si>
  <si>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</si>
  <si>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</si>
  <si>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</si>
  <si>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</si>
  <si>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</si>
  <si>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</si>
  <si>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</si>
  <si>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</si>
  <si>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</si>
  <si>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</si>
  <si>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</si>
  <si>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</si>
  <si>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</si>
  <si>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</si>
  <si>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</si>
  <si>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</si>
  <si>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</si>
  <si>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</si>
  <si>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</si>
  <si>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</si>
  <si>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</si>
  <si>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</si>
  <si>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</si>
  <si>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</si>
  <si>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</si>
  <si>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</si>
  <si>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</si>
  <si>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</si>
  <si>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</si>
  <si>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</si>
  <si>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</si>
  <si>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2028 Q1</t>
  </si>
  <si>
    <t>2028 Q2</t>
  </si>
  <si>
    <t>2028 Q3</t>
  </si>
  <si>
    <t>2028 Q4</t>
  </si>
  <si>
    <t>2029 Q1</t>
  </si>
  <si>
    <t>2029 Q2</t>
  </si>
  <si>
    <t>2029 Q3</t>
  </si>
  <si>
    <t>2029 Q4</t>
  </si>
  <si>
    <t>2030 Q1</t>
  </si>
  <si>
    <t>2030 Q2</t>
  </si>
  <si>
    <t>2030 Q3</t>
  </si>
  <si>
    <t>2030 Q4</t>
  </si>
  <si>
    <t>2031 Q1</t>
  </si>
  <si>
    <t>2031 Q2</t>
  </si>
  <si>
    <t>2031 Q3</t>
  </si>
  <si>
    <t>2031 Q4</t>
  </si>
  <si>
    <t>2032 Q1</t>
  </si>
  <si>
    <t>2032 Q2</t>
  </si>
  <si>
    <t>2032 Q3</t>
  </si>
  <si>
    <t>2032 Q4</t>
  </si>
  <si>
    <t>2033 Q1</t>
  </si>
  <si>
    <t>2033 Q2</t>
  </si>
  <si>
    <t>2033 Q3</t>
  </si>
  <si>
    <t>2033 Q4</t>
  </si>
  <si>
    <t>2034 Q1</t>
  </si>
  <si>
    <t>2034 Q2</t>
  </si>
  <si>
    <t>2034 Q3</t>
  </si>
  <si>
    <t>TRANSFERS SUM</t>
  </si>
  <si>
    <t>TAXES SUM</t>
  </si>
  <si>
    <t xml:space="preserve">Personal Consumption Expenditures (BEA) </t>
  </si>
  <si>
    <t>Personal Consumption Expenditures (CBO)</t>
  </si>
  <si>
    <t>Growth in CBO PCE</t>
  </si>
  <si>
    <t xml:space="preserve">Taxes (Sum of Post-MPC Data Inputs) </t>
  </si>
  <si>
    <t>Quarterly Consumption Deflator Growth</t>
  </si>
  <si>
    <t xml:space="preserve">Transfers (Sum of Post-MPC Data Inputs) </t>
  </si>
  <si>
    <t>Annualized Consumption Deflator Growth</t>
  </si>
  <si>
    <t>Quarterly Real Potential GDP Growth</t>
  </si>
  <si>
    <t>Annualized Real Potential GDP Growth</t>
  </si>
  <si>
    <t>Consumption (BEA) + Grown at CBO Growth Rate for Projection Period</t>
  </si>
  <si>
    <t xml:space="preserve">Taxes and Transfers Data Inputs </t>
  </si>
  <si>
    <t xml:space="preserve">Counterfactual Consumption </t>
  </si>
  <si>
    <t>Transfers + Taxes FIM</t>
  </si>
  <si>
    <t>GDP</t>
  </si>
  <si>
    <t>Actual Annualized Growth in Consumption</t>
  </si>
  <si>
    <t>Transfers + Taxes FIM (New Math)</t>
  </si>
  <si>
    <t xml:space="preserve">Transfers + Taxes FIM (Old Math) </t>
  </si>
  <si>
    <t>Difference</t>
  </si>
  <si>
    <t>NIPA Federal Purchases</t>
  </si>
  <si>
    <t>NIPA State Purchases</t>
  </si>
  <si>
    <t>Consumption Grants</t>
  </si>
  <si>
    <t>Investment Grants</t>
  </si>
  <si>
    <t>Taxes + Transfers</t>
  </si>
  <si>
    <t>Annualized State Purchases Deflator Growth</t>
  </si>
  <si>
    <t>Quarterly Federal Purchases Deflator Growth</t>
  </si>
  <si>
    <t>Annualized Federal Purchases Deflator Growth</t>
  </si>
  <si>
    <t>Quarterly State Purchasese Deflator Growth</t>
  </si>
  <si>
    <t>Purchases Data Inputs</t>
  </si>
  <si>
    <t>Counterfactual Growth in Federal Purchases</t>
  </si>
  <si>
    <t>Federal Purchases FIM</t>
  </si>
  <si>
    <t>Hutchins Federal Purchases</t>
  </si>
  <si>
    <t>Hutchins State Purchases</t>
  </si>
  <si>
    <t>Annualized Growth in State Purchases</t>
  </si>
  <si>
    <t>Annualized Growth in Federal Purchases</t>
  </si>
  <si>
    <t>Counterfactual Growth in State Purchases</t>
  </si>
  <si>
    <t>State Purchases FIM</t>
  </si>
  <si>
    <t xml:space="preserve">Federal Purchases FIM (Old Math) </t>
  </si>
  <si>
    <t xml:space="preserve">Federal Purchases FIM (New Math) </t>
  </si>
  <si>
    <t xml:space="preserve">Difference </t>
  </si>
  <si>
    <t>State Purhcases FIM (New Math)</t>
  </si>
  <si>
    <t xml:space="preserve">State Purhcases FIM (Old Math) </t>
  </si>
  <si>
    <t>NEW FIM</t>
  </si>
  <si>
    <t>OLD 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</si>
</sst>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" fontId="3" fillId="2" borderId="0" xfId="1" applyNumberFormat="1" applyFont="1" applyFill="1"/>
    <xf numFmtId="0" fontId="0" fillId="3" borderId="0" xfId="0" applyFill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</cellXfs>
  <cellStyles count="2">
    <cellStyle name="Normal" xfId="0" builtinId="0"/>
    <cellStyle name="Normal 2 3" xfId="1" xr:uid="{BDEE3166-9378-4F92-9160-7FBAE33E895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FIM vs</a:t>
            </a:r>
            <a:r>
              <a:rPr lang="en-US" baseline="0"/>
              <a:t> Old FIM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Old FIM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FIM!$A$3:$A$228</c:f>
              <c:strCache>
                <c:ptCount val="226"/>
                <c:pt idx="0">
                  <c:v>1970 Q2</c:v>
                </c:pt>
                <c:pt idx="1">
                  <c:v>1970 Q3</c:v>
                </c:pt>
                <c:pt idx="2">
                  <c:v>1970 Q4</c:v>
                </c:pt>
                <c:pt idx="3">
                  <c:v>1971 Q1</c:v>
                </c:pt>
                <c:pt idx="4">
                  <c:v>1971 Q2</c:v>
                </c:pt>
                <c:pt idx="5">
                  <c:v>1971 Q3</c:v>
                </c:pt>
                <c:pt idx="6">
                  <c:v>1971 Q4</c:v>
                </c:pt>
                <c:pt idx="7">
                  <c:v>1972 Q1</c:v>
                </c:pt>
                <c:pt idx="8">
                  <c:v>1972 Q2</c:v>
                </c:pt>
                <c:pt idx="9">
                  <c:v>1972 Q3</c:v>
                </c:pt>
                <c:pt idx="10">
                  <c:v>1972 Q4</c:v>
                </c:pt>
                <c:pt idx="11">
                  <c:v>1973 Q1</c:v>
                </c:pt>
                <c:pt idx="12">
                  <c:v>1973 Q2</c:v>
                </c:pt>
                <c:pt idx="13">
                  <c:v>1973 Q3</c:v>
                </c:pt>
                <c:pt idx="14">
                  <c:v>1973 Q4</c:v>
                </c:pt>
                <c:pt idx="15">
                  <c:v>1974 Q1</c:v>
                </c:pt>
                <c:pt idx="16">
                  <c:v>1974 Q2</c:v>
                </c:pt>
                <c:pt idx="17">
                  <c:v>1974 Q3</c:v>
                </c:pt>
                <c:pt idx="18">
                  <c:v>1974 Q4</c:v>
                </c:pt>
                <c:pt idx="19">
                  <c:v>1975 Q1</c:v>
                </c:pt>
                <c:pt idx="20">
                  <c:v>1975 Q2</c:v>
                </c:pt>
                <c:pt idx="21">
                  <c:v>1975 Q3</c:v>
                </c:pt>
                <c:pt idx="22">
                  <c:v>1975 Q4</c:v>
                </c:pt>
                <c:pt idx="23">
                  <c:v>1976 Q1</c:v>
                </c:pt>
                <c:pt idx="24">
                  <c:v>1976 Q2</c:v>
                </c:pt>
                <c:pt idx="25">
                  <c:v>1976 Q3</c:v>
                </c:pt>
                <c:pt idx="26">
                  <c:v>1976 Q4</c:v>
                </c:pt>
                <c:pt idx="27">
                  <c:v>1977 Q1</c:v>
                </c:pt>
                <c:pt idx="28">
                  <c:v>1977 Q2</c:v>
                </c:pt>
                <c:pt idx="29">
                  <c:v>1977 Q3</c:v>
                </c:pt>
                <c:pt idx="30">
                  <c:v>1977 Q4</c:v>
                </c:pt>
                <c:pt idx="31">
                  <c:v>1978 Q1</c:v>
                </c:pt>
                <c:pt idx="32">
                  <c:v>1978 Q2</c:v>
                </c:pt>
                <c:pt idx="33">
                  <c:v>1978 Q3</c:v>
                </c:pt>
                <c:pt idx="34">
                  <c:v>1978 Q4</c:v>
                </c:pt>
                <c:pt idx="35">
                  <c:v>1979 Q1</c:v>
                </c:pt>
                <c:pt idx="36">
                  <c:v>1979 Q2</c:v>
                </c:pt>
                <c:pt idx="37">
                  <c:v>1979 Q3</c:v>
                </c:pt>
                <c:pt idx="38">
                  <c:v>1979 Q4</c:v>
                </c:pt>
                <c:pt idx="39">
                  <c:v>1980 Q1</c:v>
                </c:pt>
                <c:pt idx="40">
                  <c:v>1980 Q2</c:v>
                </c:pt>
                <c:pt idx="41">
                  <c:v>1980 Q3</c:v>
                </c:pt>
                <c:pt idx="42">
                  <c:v>1980 Q4</c:v>
                </c:pt>
                <c:pt idx="43">
                  <c:v>1981 Q1</c:v>
                </c:pt>
                <c:pt idx="44">
                  <c:v>1981 Q2</c:v>
                </c:pt>
                <c:pt idx="45">
                  <c:v>1981 Q3</c:v>
                </c:pt>
                <c:pt idx="46">
                  <c:v>1981 Q4</c:v>
                </c:pt>
                <c:pt idx="47">
                  <c:v>1982 Q1</c:v>
                </c:pt>
                <c:pt idx="48">
                  <c:v>1982 Q2</c:v>
                </c:pt>
                <c:pt idx="49">
                  <c:v>1982 Q3</c:v>
                </c:pt>
                <c:pt idx="50">
                  <c:v>1982 Q4</c:v>
                </c:pt>
                <c:pt idx="51">
                  <c:v>1983 Q1</c:v>
                </c:pt>
                <c:pt idx="52">
                  <c:v>1983 Q2</c:v>
                </c:pt>
                <c:pt idx="53">
                  <c:v>1983 Q3</c:v>
                </c:pt>
                <c:pt idx="54">
                  <c:v>1983 Q4</c:v>
                </c:pt>
                <c:pt idx="55">
                  <c:v>1984 Q1</c:v>
                </c:pt>
                <c:pt idx="56">
                  <c:v>1984 Q2</c:v>
                </c:pt>
                <c:pt idx="57">
                  <c:v>1984 Q3</c:v>
                </c:pt>
                <c:pt idx="58">
                  <c:v>1984 Q4</c:v>
                </c:pt>
                <c:pt idx="59">
                  <c:v>1985 Q1</c:v>
                </c:pt>
                <c:pt idx="60">
                  <c:v>1985 Q2</c:v>
                </c:pt>
                <c:pt idx="61">
                  <c:v>1985 Q3</c:v>
                </c:pt>
                <c:pt idx="62">
                  <c:v>1985 Q4</c:v>
                </c:pt>
                <c:pt idx="63">
                  <c:v>1986 Q1</c:v>
                </c:pt>
                <c:pt idx="64">
                  <c:v>1986 Q2</c:v>
                </c:pt>
                <c:pt idx="65">
                  <c:v>1986 Q3</c:v>
                </c:pt>
                <c:pt idx="66">
                  <c:v>1986 Q4</c:v>
                </c:pt>
                <c:pt idx="67">
                  <c:v>1987 Q1</c:v>
                </c:pt>
                <c:pt idx="68">
                  <c:v>1987 Q2</c:v>
                </c:pt>
                <c:pt idx="69">
                  <c:v>1987 Q3</c:v>
                </c:pt>
                <c:pt idx="70">
                  <c:v>1987 Q4</c:v>
                </c:pt>
                <c:pt idx="71">
                  <c:v>1988 Q1</c:v>
                </c:pt>
                <c:pt idx="72">
                  <c:v>1988 Q2</c:v>
                </c:pt>
                <c:pt idx="73">
                  <c:v>1988 Q3</c:v>
                </c:pt>
                <c:pt idx="74">
                  <c:v>1988 Q4</c:v>
                </c:pt>
                <c:pt idx="75">
                  <c:v>1989 Q1</c:v>
                </c:pt>
                <c:pt idx="76">
                  <c:v>1989 Q2</c:v>
                </c:pt>
                <c:pt idx="77">
                  <c:v>1989 Q3</c:v>
                </c:pt>
                <c:pt idx="78">
                  <c:v>1989 Q4</c:v>
                </c:pt>
                <c:pt idx="79">
                  <c:v>1990 Q1</c:v>
                </c:pt>
                <c:pt idx="80">
                  <c:v>1990 Q2</c:v>
                </c:pt>
                <c:pt idx="81">
                  <c:v>1990 Q3</c:v>
                </c:pt>
                <c:pt idx="82">
                  <c:v>1990 Q4</c:v>
                </c:pt>
                <c:pt idx="83">
                  <c:v>1991 Q1</c:v>
                </c:pt>
                <c:pt idx="84">
                  <c:v>1991 Q2</c:v>
                </c:pt>
                <c:pt idx="85">
                  <c:v>1991 Q3</c:v>
                </c:pt>
                <c:pt idx="86">
                  <c:v>1991 Q4</c:v>
                </c:pt>
                <c:pt idx="87">
                  <c:v>1992 Q1</c:v>
                </c:pt>
                <c:pt idx="88">
                  <c:v>1992 Q2</c:v>
                </c:pt>
                <c:pt idx="89">
                  <c:v>1992 Q3</c:v>
                </c:pt>
                <c:pt idx="90">
                  <c:v>1992 Q4</c:v>
                </c:pt>
                <c:pt idx="91">
                  <c:v>1993 Q1</c:v>
                </c:pt>
                <c:pt idx="92">
                  <c:v>1993 Q2</c:v>
                </c:pt>
                <c:pt idx="93">
                  <c:v>1993 Q3</c:v>
                </c:pt>
                <c:pt idx="94">
                  <c:v>1993 Q4</c:v>
                </c:pt>
                <c:pt idx="95">
                  <c:v>1994 Q1</c:v>
                </c:pt>
                <c:pt idx="96">
                  <c:v>1994 Q2</c:v>
                </c:pt>
                <c:pt idx="97">
                  <c:v>1994 Q3</c:v>
                </c:pt>
                <c:pt idx="98">
                  <c:v>1994 Q4</c:v>
                </c:pt>
                <c:pt idx="99">
                  <c:v>1995 Q1</c:v>
                </c:pt>
                <c:pt idx="100">
                  <c:v>1995 Q2</c:v>
                </c:pt>
                <c:pt idx="101">
                  <c:v>1995 Q3</c:v>
                </c:pt>
                <c:pt idx="102">
                  <c:v>1995 Q4</c:v>
                </c:pt>
                <c:pt idx="103">
                  <c:v>1996 Q1</c:v>
                </c:pt>
                <c:pt idx="104">
                  <c:v>1996 Q2</c:v>
                </c:pt>
                <c:pt idx="105">
                  <c:v>1996 Q3</c:v>
                </c:pt>
                <c:pt idx="106">
                  <c:v>1996 Q4</c:v>
                </c:pt>
                <c:pt idx="107">
                  <c:v>1997 Q1</c:v>
                </c:pt>
                <c:pt idx="108">
                  <c:v>1997 Q2</c:v>
                </c:pt>
                <c:pt idx="109">
                  <c:v>1997 Q3</c:v>
                </c:pt>
                <c:pt idx="110">
                  <c:v>1997 Q4</c:v>
                </c:pt>
                <c:pt idx="111">
                  <c:v>1998 Q1</c:v>
                </c:pt>
                <c:pt idx="112">
                  <c:v>1998 Q2</c:v>
                </c:pt>
                <c:pt idx="113">
                  <c:v>1998 Q3</c:v>
                </c:pt>
                <c:pt idx="114">
                  <c:v>1998 Q4</c:v>
                </c:pt>
                <c:pt idx="115">
                  <c:v>1999 Q1</c:v>
                </c:pt>
                <c:pt idx="116">
                  <c:v>1999 Q2</c:v>
                </c:pt>
                <c:pt idx="117">
                  <c:v>1999 Q3</c:v>
                </c:pt>
                <c:pt idx="118">
                  <c:v>1999 Q4</c:v>
                </c:pt>
                <c:pt idx="119">
                  <c:v>2000 Q1</c:v>
                </c:pt>
                <c:pt idx="120">
                  <c:v>2000 Q2</c:v>
                </c:pt>
                <c:pt idx="121">
                  <c:v>2000 Q3</c:v>
                </c:pt>
                <c:pt idx="122">
                  <c:v>2000 Q4</c:v>
                </c:pt>
                <c:pt idx="123">
                  <c:v>2001 Q1</c:v>
                </c:pt>
                <c:pt idx="124">
                  <c:v>2001 Q2</c:v>
                </c:pt>
                <c:pt idx="125">
                  <c:v>2001 Q3</c:v>
                </c:pt>
                <c:pt idx="126">
                  <c:v>2001 Q4</c:v>
                </c:pt>
                <c:pt idx="127">
                  <c:v>2002 Q1</c:v>
                </c:pt>
                <c:pt idx="128">
                  <c:v>2002 Q2</c:v>
                </c:pt>
                <c:pt idx="129">
                  <c:v>2002 Q3</c:v>
                </c:pt>
                <c:pt idx="130">
                  <c:v>2002 Q4</c:v>
                </c:pt>
                <c:pt idx="131">
                  <c:v>2003 Q1</c:v>
                </c:pt>
                <c:pt idx="132">
                  <c:v>2003 Q2</c:v>
                </c:pt>
                <c:pt idx="133">
                  <c:v>2003 Q3</c:v>
                </c:pt>
                <c:pt idx="134">
                  <c:v>2003 Q4</c:v>
                </c:pt>
                <c:pt idx="135">
                  <c:v>2004 Q1</c:v>
                </c:pt>
                <c:pt idx="136">
                  <c:v>2004 Q2</c:v>
                </c:pt>
                <c:pt idx="137">
                  <c:v>2004 Q3</c:v>
                </c:pt>
                <c:pt idx="138">
                  <c:v>2004 Q4</c:v>
                </c:pt>
                <c:pt idx="139">
                  <c:v>2005 Q1</c:v>
                </c:pt>
                <c:pt idx="140">
                  <c:v>2005 Q2</c:v>
                </c:pt>
                <c:pt idx="141">
                  <c:v>2005 Q3</c:v>
                </c:pt>
                <c:pt idx="142">
                  <c:v>2005 Q4</c:v>
                </c:pt>
                <c:pt idx="143">
                  <c:v>2006 Q1</c:v>
                </c:pt>
                <c:pt idx="144">
                  <c:v>2006 Q2</c:v>
                </c:pt>
                <c:pt idx="145">
                  <c:v>2006 Q3</c:v>
                </c:pt>
                <c:pt idx="146">
                  <c:v>2006 Q4</c:v>
                </c:pt>
                <c:pt idx="147">
                  <c:v>2007 Q1</c:v>
                </c:pt>
                <c:pt idx="148">
                  <c:v>2007 Q2</c:v>
                </c:pt>
                <c:pt idx="149">
                  <c:v>2007 Q3</c:v>
                </c:pt>
                <c:pt idx="150">
                  <c:v>2007 Q4</c:v>
                </c:pt>
                <c:pt idx="151">
                  <c:v>2008 Q1</c:v>
                </c:pt>
                <c:pt idx="152">
                  <c:v>2008 Q2</c:v>
                </c:pt>
                <c:pt idx="153">
                  <c:v>2008 Q3</c:v>
                </c:pt>
                <c:pt idx="154">
                  <c:v>2008 Q4</c:v>
                </c:pt>
                <c:pt idx="155">
                  <c:v>2009 Q1</c:v>
                </c:pt>
                <c:pt idx="156">
                  <c:v>2009 Q2</c:v>
                </c:pt>
                <c:pt idx="157">
                  <c:v>2009 Q3</c:v>
                </c:pt>
                <c:pt idx="158">
                  <c:v>2009 Q4</c:v>
                </c:pt>
                <c:pt idx="159">
                  <c:v>2010 Q1</c:v>
                </c:pt>
                <c:pt idx="160">
                  <c:v>2010 Q2</c:v>
                </c:pt>
                <c:pt idx="161">
                  <c:v>2010 Q3</c:v>
                </c:pt>
                <c:pt idx="162">
                  <c:v>2010 Q4</c:v>
                </c:pt>
                <c:pt idx="163">
                  <c:v>2011 Q1</c:v>
                </c:pt>
                <c:pt idx="164">
                  <c:v>2011 Q2</c:v>
                </c:pt>
                <c:pt idx="165">
                  <c:v>2011 Q3</c:v>
                </c:pt>
                <c:pt idx="166">
                  <c:v>2011 Q4</c:v>
                </c:pt>
                <c:pt idx="167">
                  <c:v>2012 Q1</c:v>
                </c:pt>
                <c:pt idx="168">
                  <c:v>2012 Q2</c:v>
                </c:pt>
                <c:pt idx="169">
                  <c:v>2012 Q3</c:v>
                </c:pt>
                <c:pt idx="170">
                  <c:v>2012 Q4</c:v>
                </c:pt>
                <c:pt idx="171">
                  <c:v>2013 Q1</c:v>
                </c:pt>
                <c:pt idx="172">
                  <c:v>2013 Q2</c:v>
                </c:pt>
                <c:pt idx="173">
                  <c:v>2013 Q3</c:v>
                </c:pt>
                <c:pt idx="174">
                  <c:v>2013 Q4</c:v>
                </c:pt>
                <c:pt idx="175">
                  <c:v>2014 Q1</c:v>
                </c:pt>
                <c:pt idx="176">
                  <c:v>2014 Q2</c:v>
                </c:pt>
                <c:pt idx="177">
                  <c:v>2014 Q3</c:v>
                </c:pt>
                <c:pt idx="178">
                  <c:v>2014 Q4</c:v>
                </c:pt>
                <c:pt idx="179">
                  <c:v>2015 Q1</c:v>
                </c:pt>
                <c:pt idx="180">
                  <c:v>2015 Q2</c:v>
                </c:pt>
                <c:pt idx="181">
                  <c:v>2015 Q3</c:v>
                </c:pt>
                <c:pt idx="182">
                  <c:v>2015 Q4</c:v>
                </c:pt>
                <c:pt idx="183">
                  <c:v>2016 Q1</c:v>
                </c:pt>
                <c:pt idx="184">
                  <c:v>2016 Q2</c:v>
                </c:pt>
                <c:pt idx="185">
                  <c:v>2016 Q3</c:v>
                </c:pt>
                <c:pt idx="186">
                  <c:v>2016 Q4</c:v>
                </c:pt>
                <c:pt idx="187">
                  <c:v>2017 Q1</c:v>
                </c:pt>
                <c:pt idx="188">
                  <c:v>2017 Q2</c:v>
                </c:pt>
                <c:pt idx="189">
                  <c:v>2017 Q3</c:v>
                </c:pt>
                <c:pt idx="190">
                  <c:v>2017 Q4</c:v>
                </c:pt>
                <c:pt idx="191">
                  <c:v>2018 Q1</c:v>
                </c:pt>
                <c:pt idx="192">
                  <c:v>2018 Q2</c:v>
                </c:pt>
                <c:pt idx="193">
                  <c:v>2018 Q3</c:v>
                </c:pt>
                <c:pt idx="194">
                  <c:v>2018 Q4</c:v>
                </c:pt>
                <c:pt idx="195">
                  <c:v>2019 Q1</c:v>
                </c:pt>
                <c:pt idx="196">
                  <c:v>2019 Q2</c:v>
                </c:pt>
                <c:pt idx="197">
                  <c:v>2019 Q3</c:v>
                </c:pt>
                <c:pt idx="198">
                  <c:v>2019 Q4</c:v>
                </c:pt>
                <c:pt idx="199">
                  <c:v>2020 Q1</c:v>
                </c:pt>
                <c:pt idx="200">
                  <c:v>2020 Q2</c:v>
                </c:pt>
                <c:pt idx="201">
                  <c:v>2020 Q3</c:v>
                </c:pt>
                <c:pt idx="202">
                  <c:v>2020 Q4</c:v>
                </c:pt>
                <c:pt idx="203">
                  <c:v>2021 Q1</c:v>
                </c:pt>
                <c:pt idx="204">
                  <c:v>2021 Q2</c:v>
                </c:pt>
                <c:pt idx="205">
                  <c:v>2021 Q3</c:v>
                </c:pt>
                <c:pt idx="206">
                  <c:v>2021 Q4</c:v>
                </c:pt>
                <c:pt idx="207">
                  <c:v>2022 Q1</c:v>
                </c:pt>
                <c:pt idx="208">
                  <c:v>2022 Q2</c:v>
                </c:pt>
                <c:pt idx="209">
                  <c:v>2022 Q3</c:v>
                </c:pt>
                <c:pt idx="210">
                  <c:v>2022 Q4</c:v>
                </c:pt>
                <c:pt idx="211">
                  <c:v>2023 Q1</c:v>
                </c:pt>
                <c:pt idx="212">
                  <c:v>2023 Q2</c:v>
                </c:pt>
                <c:pt idx="213">
                  <c:v>2023 Q3</c:v>
                </c:pt>
                <c:pt idx="214">
                  <c:v>2023 Q4</c:v>
                </c:pt>
                <c:pt idx="215">
                  <c:v>2024 Q1</c:v>
                </c:pt>
                <c:pt idx="216">
                  <c:v>2024 Q2</c:v>
                </c:pt>
                <c:pt idx="217">
                  <c:v>2024 Q3</c:v>
                </c:pt>
                <c:pt idx="218">
                  <c:v>2024 Q4</c:v>
                </c:pt>
                <c:pt idx="219">
                  <c:v>2025 Q1</c:v>
                </c:pt>
                <c:pt idx="220">
                  <c:v>2025 Q2</c:v>
                </c:pt>
                <c:pt idx="221">
                  <c:v>2025 Q3</c:v>
                </c:pt>
                <c:pt idx="222">
                  <c:v>2025 Q4</c:v>
                </c:pt>
                <c:pt idx="223">
                  <c:v>2026 Q1</c:v>
                </c:pt>
                <c:pt idx="224">
                  <c:v>2026 Q2</c:v>
                </c:pt>
                <c:pt idx="225">
                  <c:v>2026 Q3</c:v>
                </c:pt>
              </c:strCache>
            </c:strRef>
          </c:cat>
          <c:val>
            <c:numRef>
              <c:f>FIM!$C$3:$C$228</c:f>
              <c:numCache>
                <c:formatCode>General</c:formatCode>
                <c:ptCount val="226"/>
                <c:pt idx="0">
                  <c:v>-6.4438183420931496</c:v>
                </c:pt>
                <c:pt idx="1">
                  <c:v>0.30092381203874602</c:v>
                </c:pt>
                <c:pt idx="2">
                  <c:v>0.20605337618195799</c:v>
                </c:pt>
                <c:pt idx="3">
                  <c:v>-6.5721921760485502</c:v>
                </c:pt>
                <c:pt idx="4">
                  <c:v>-5.3775442402211597</c:v>
                </c:pt>
                <c:pt idx="5">
                  <c:v>-5.3143718276269798</c:v>
                </c:pt>
                <c:pt idx="6">
                  <c:v>-6.1160064666493597</c:v>
                </c:pt>
                <c:pt idx="7">
                  <c:v>-0.65223361294787197</c:v>
                </c:pt>
                <c:pt idx="8">
                  <c:v>-1.41961052826532</c:v>
                </c:pt>
                <c:pt idx="9">
                  <c:v>-3.0228066066491901</c:v>
                </c:pt>
                <c:pt idx="10">
                  <c:v>-0.16604118785149599</c:v>
                </c:pt>
                <c:pt idx="11">
                  <c:v>-0.169685874774228</c:v>
                </c:pt>
                <c:pt idx="12">
                  <c:v>-1.2003084145798999</c:v>
                </c:pt>
                <c:pt idx="13">
                  <c:v>-1.5439188102666199</c:v>
                </c:pt>
                <c:pt idx="14">
                  <c:v>-0.399657270820719</c:v>
                </c:pt>
                <c:pt idx="15">
                  <c:v>1.1869054213915</c:v>
                </c:pt>
                <c:pt idx="16">
                  <c:v>0.280392306736921</c:v>
                </c:pt>
                <c:pt idx="17">
                  <c:v>3.9545326550594097E-2</c:v>
                </c:pt>
                <c:pt idx="18">
                  <c:v>0.73134243700303503</c:v>
                </c:pt>
                <c:pt idx="19">
                  <c:v>1.9204029333446</c:v>
                </c:pt>
                <c:pt idx="20">
                  <c:v>1.48673914658266</c:v>
                </c:pt>
                <c:pt idx="21">
                  <c:v>2.49311121402503</c:v>
                </c:pt>
                <c:pt idx="22">
                  <c:v>0.40328913914005099</c:v>
                </c:pt>
                <c:pt idx="23">
                  <c:v>-0.21664594643315799</c:v>
                </c:pt>
                <c:pt idx="24">
                  <c:v>-1.9912288017361299</c:v>
                </c:pt>
                <c:pt idx="25">
                  <c:v>-0.91137971161532305</c:v>
                </c:pt>
                <c:pt idx="26">
                  <c:v>-0.81237466143486703</c:v>
                </c:pt>
                <c:pt idx="27">
                  <c:v>-0.31990414319073002</c:v>
                </c:pt>
                <c:pt idx="28">
                  <c:v>-0.78709926725993895</c:v>
                </c:pt>
                <c:pt idx="29">
                  <c:v>-0.846464630450938</c:v>
                </c:pt>
                <c:pt idx="30">
                  <c:v>-1.3732898053457001</c:v>
                </c:pt>
                <c:pt idx="31">
                  <c:v>-1.1344761119978499</c:v>
                </c:pt>
                <c:pt idx="32">
                  <c:v>0.75190366961782595</c:v>
                </c:pt>
                <c:pt idx="33">
                  <c:v>-0.453506801653347</c:v>
                </c:pt>
                <c:pt idx="34">
                  <c:v>-0.44253008780588099</c:v>
                </c:pt>
                <c:pt idx="35">
                  <c:v>-1.85880073530171</c:v>
                </c:pt>
                <c:pt idx="36">
                  <c:v>0.121981876597443</c:v>
                </c:pt>
                <c:pt idx="37">
                  <c:v>-0.365260392950084</c:v>
                </c:pt>
                <c:pt idx="38">
                  <c:v>5.3191990171130903E-2</c:v>
                </c:pt>
                <c:pt idx="39">
                  <c:v>1.3281466420424199</c:v>
                </c:pt>
                <c:pt idx="40">
                  <c:v>0.39874505924472098</c:v>
                </c:pt>
                <c:pt idx="41">
                  <c:v>-0.59497120267681902</c:v>
                </c:pt>
                <c:pt idx="42">
                  <c:v>8.9460628170468001E-2</c:v>
                </c:pt>
                <c:pt idx="43">
                  <c:v>0.48104086847013899</c:v>
                </c:pt>
                <c:pt idx="44">
                  <c:v>-0.50169571658392798</c:v>
                </c:pt>
                <c:pt idx="45">
                  <c:v>-1.0658119823844101</c:v>
                </c:pt>
                <c:pt idx="46">
                  <c:v>0.59098626526223896</c:v>
                </c:pt>
                <c:pt idx="47">
                  <c:v>-0.44994387597332403</c:v>
                </c:pt>
                <c:pt idx="48">
                  <c:v>-2.2628203919294902E-3</c:v>
                </c:pt>
                <c:pt idx="49">
                  <c:v>0.618378209586679</c:v>
                </c:pt>
                <c:pt idx="50">
                  <c:v>1.62904501288841</c:v>
                </c:pt>
                <c:pt idx="51">
                  <c:v>1.21716118855643</c:v>
                </c:pt>
                <c:pt idx="52">
                  <c:v>0.70003636459258201</c:v>
                </c:pt>
                <c:pt idx="53">
                  <c:v>1.1998670464724599</c:v>
                </c:pt>
                <c:pt idx="54">
                  <c:v>-2.2275520415852101</c:v>
                </c:pt>
                <c:pt idx="55">
                  <c:v>-0.137510223445692</c:v>
                </c:pt>
                <c:pt idx="56">
                  <c:v>0.67505828376706001</c:v>
                </c:pt>
                <c:pt idx="57">
                  <c:v>-0.49360515459406801</c:v>
                </c:pt>
                <c:pt idx="58">
                  <c:v>0.53033799030083295</c:v>
                </c:pt>
                <c:pt idx="59">
                  <c:v>-0.48387666507069299</c:v>
                </c:pt>
                <c:pt idx="60">
                  <c:v>1.0221813477425099</c:v>
                </c:pt>
                <c:pt idx="61">
                  <c:v>0.90914020216633595</c:v>
                </c:pt>
                <c:pt idx="62">
                  <c:v>-0.99706198193593198</c:v>
                </c:pt>
                <c:pt idx="63">
                  <c:v>-0.254949902816481</c:v>
                </c:pt>
                <c:pt idx="64">
                  <c:v>0.85169422847680698</c:v>
                </c:pt>
                <c:pt idx="65">
                  <c:v>1.10037060624143</c:v>
                </c:pt>
                <c:pt idx="66">
                  <c:v>-1.2515063750567501</c:v>
                </c:pt>
                <c:pt idx="67">
                  <c:v>-7.2526075621981406E-2</c:v>
                </c:pt>
                <c:pt idx="68">
                  <c:v>-0.69718771984734795</c:v>
                </c:pt>
                <c:pt idx="69">
                  <c:v>-1.0215443707274501</c:v>
                </c:pt>
                <c:pt idx="70">
                  <c:v>0.33924658960944298</c:v>
                </c:pt>
                <c:pt idx="71">
                  <c:v>-1.63963083902643</c:v>
                </c:pt>
                <c:pt idx="72">
                  <c:v>-0.56879261763251898</c:v>
                </c:pt>
                <c:pt idx="73">
                  <c:v>-0.69731061641646896</c:v>
                </c:pt>
                <c:pt idx="74">
                  <c:v>0.83147735713818804</c:v>
                </c:pt>
                <c:pt idx="75">
                  <c:v>-1.3012709255508299</c:v>
                </c:pt>
                <c:pt idx="76">
                  <c:v>0.70069731945546798</c:v>
                </c:pt>
                <c:pt idx="77">
                  <c:v>0.163421073189018</c:v>
                </c:pt>
                <c:pt idx="78">
                  <c:v>5.8834852830502701E-2</c:v>
                </c:pt>
                <c:pt idx="79">
                  <c:v>1.0312278140543101</c:v>
                </c:pt>
                <c:pt idx="80">
                  <c:v>-0.28009916408920899</c:v>
                </c:pt>
                <c:pt idx="81">
                  <c:v>-0.113747943302289</c:v>
                </c:pt>
                <c:pt idx="82">
                  <c:v>0.55353998092734202</c:v>
                </c:pt>
                <c:pt idx="83">
                  <c:v>0.72887105564682897</c:v>
                </c:pt>
                <c:pt idx="84">
                  <c:v>0.70782282909391803</c:v>
                </c:pt>
                <c:pt idx="85">
                  <c:v>-5.0741091930372999E-3</c:v>
                </c:pt>
                <c:pt idx="86">
                  <c:v>-0.27403530648381103</c:v>
                </c:pt>
                <c:pt idx="87">
                  <c:v>1.3123159110434901</c:v>
                </c:pt>
                <c:pt idx="88">
                  <c:v>0.25138248272196201</c:v>
                </c:pt>
                <c:pt idx="89">
                  <c:v>0.74846985435206304</c:v>
                </c:pt>
                <c:pt idx="90">
                  <c:v>-0.156934782628282</c:v>
                </c:pt>
                <c:pt idx="91">
                  <c:v>-1.10165296769585</c:v>
                </c:pt>
                <c:pt idx="92">
                  <c:v>-0.34264457655702701</c:v>
                </c:pt>
                <c:pt idx="93">
                  <c:v>-0.361088757687555</c:v>
                </c:pt>
                <c:pt idx="94">
                  <c:v>-0.31959073488330197</c:v>
                </c:pt>
                <c:pt idx="95">
                  <c:v>-1.7749198939097</c:v>
                </c:pt>
                <c:pt idx="96">
                  <c:v>-0.45290399368404</c:v>
                </c:pt>
                <c:pt idx="97">
                  <c:v>0.46940277697296001</c:v>
                </c:pt>
                <c:pt idx="98">
                  <c:v>-1.2882671663699501</c:v>
                </c:pt>
                <c:pt idx="99">
                  <c:v>-0.35863947608213398</c:v>
                </c:pt>
                <c:pt idx="100">
                  <c:v>-0.30449417317847099</c:v>
                </c:pt>
                <c:pt idx="101">
                  <c:v>-0.73672764455052797</c:v>
                </c:pt>
                <c:pt idx="102">
                  <c:v>-1.5937252479581001</c:v>
                </c:pt>
                <c:pt idx="103">
                  <c:v>-0.36152895931579299</c:v>
                </c:pt>
                <c:pt idx="104">
                  <c:v>0.118357672770186</c:v>
                </c:pt>
                <c:pt idx="105">
                  <c:v>-0.93019278826500496</c:v>
                </c:pt>
                <c:pt idx="106">
                  <c:v>-0.25254679998836199</c:v>
                </c:pt>
                <c:pt idx="107">
                  <c:v>-1.4848986266889901</c:v>
                </c:pt>
                <c:pt idx="108">
                  <c:v>-0.42355213123836899</c:v>
                </c:pt>
                <c:pt idx="109">
                  <c:v>-0.96027380902971005</c:v>
                </c:pt>
                <c:pt idx="110">
                  <c:v>-0.91296880807768499</c:v>
                </c:pt>
                <c:pt idx="111">
                  <c:v>-1.6877228283119701</c:v>
                </c:pt>
                <c:pt idx="112">
                  <c:v>-7.1968645562403594E-2</c:v>
                </c:pt>
                <c:pt idx="113">
                  <c:v>-0.84042552111852598</c:v>
                </c:pt>
                <c:pt idx="114">
                  <c:v>-0.91679599555806202</c:v>
                </c:pt>
                <c:pt idx="115">
                  <c:v>-0.68189838523955404</c:v>
                </c:pt>
                <c:pt idx="116">
                  <c:v>-0.79572919641559503</c:v>
                </c:pt>
                <c:pt idx="117">
                  <c:v>-0.14670285761168</c:v>
                </c:pt>
                <c:pt idx="118">
                  <c:v>2.0075875796021801E-2</c:v>
                </c:pt>
                <c:pt idx="119">
                  <c:v>-1.77817011314755</c:v>
                </c:pt>
                <c:pt idx="120">
                  <c:v>-0.28788351901071202</c:v>
                </c:pt>
                <c:pt idx="121">
                  <c:v>-1.0467253613233301</c:v>
                </c:pt>
                <c:pt idx="122">
                  <c:v>-0.209371187686413</c:v>
                </c:pt>
                <c:pt idx="123">
                  <c:v>0.71849869852450599</c:v>
                </c:pt>
                <c:pt idx="124">
                  <c:v>0.95761877019560104</c:v>
                </c:pt>
                <c:pt idx="125">
                  <c:v>0.64633320223233004</c:v>
                </c:pt>
                <c:pt idx="126">
                  <c:v>1.77742451921858</c:v>
                </c:pt>
                <c:pt idx="127">
                  <c:v>2.18027468526958</c:v>
                </c:pt>
                <c:pt idx="128">
                  <c:v>1.91327748540564</c:v>
                </c:pt>
                <c:pt idx="129">
                  <c:v>1.39601456506163</c:v>
                </c:pt>
                <c:pt idx="130">
                  <c:v>1.17824806646158</c:v>
                </c:pt>
                <c:pt idx="131">
                  <c:v>0.81400140159138001</c:v>
                </c:pt>
                <c:pt idx="132">
                  <c:v>1.3521152968184</c:v>
                </c:pt>
                <c:pt idx="133">
                  <c:v>0.66121502476303995</c:v>
                </c:pt>
                <c:pt idx="134">
                  <c:v>0.65273691371157105</c:v>
                </c:pt>
                <c:pt idx="135">
                  <c:v>0.11289137626007099</c:v>
                </c:pt>
                <c:pt idx="136">
                  <c:v>-4.15452811475037E-2</c:v>
                </c:pt>
                <c:pt idx="137">
                  <c:v>-0.39848234572292801</c:v>
                </c:pt>
                <c:pt idx="138">
                  <c:v>-0.56067969775531701</c:v>
                </c:pt>
                <c:pt idx="139">
                  <c:v>-0.59757994586565599</c:v>
                </c:pt>
                <c:pt idx="140">
                  <c:v>-1.0398951002304599</c:v>
                </c:pt>
                <c:pt idx="141">
                  <c:v>-0.69236661863210103</c:v>
                </c:pt>
                <c:pt idx="142">
                  <c:v>-0.86516330108579198</c:v>
                </c:pt>
                <c:pt idx="143">
                  <c:v>-9.1307043948130107E-2</c:v>
                </c:pt>
                <c:pt idx="144">
                  <c:v>-1.06453459537478</c:v>
                </c:pt>
                <c:pt idx="145">
                  <c:v>-0.84003607987598305</c:v>
                </c:pt>
                <c:pt idx="146">
                  <c:v>-0.20998174340377501</c:v>
                </c:pt>
                <c:pt idx="147">
                  <c:v>-0.604783218514515</c:v>
                </c:pt>
                <c:pt idx="148">
                  <c:v>-1.7545183136546998E-2</c:v>
                </c:pt>
                <c:pt idx="149">
                  <c:v>-0.15864369894081901</c:v>
                </c:pt>
                <c:pt idx="150">
                  <c:v>0.397509391686302</c:v>
                </c:pt>
                <c:pt idx="151">
                  <c:v>-3.9067134487536001E-2</c:v>
                </c:pt>
                <c:pt idx="152">
                  <c:v>2.6608641131092798</c:v>
                </c:pt>
                <c:pt idx="153">
                  <c:v>1.49423189825498</c:v>
                </c:pt>
                <c:pt idx="154">
                  <c:v>1.2761590659461699</c:v>
                </c:pt>
                <c:pt idx="155">
                  <c:v>3.3190772340410502</c:v>
                </c:pt>
                <c:pt idx="156">
                  <c:v>2.6428166116861398</c:v>
                </c:pt>
                <c:pt idx="157">
                  <c:v>2.3941128576394699</c:v>
                </c:pt>
                <c:pt idx="158">
                  <c:v>2.1763700969700301</c:v>
                </c:pt>
                <c:pt idx="159">
                  <c:v>1.50398226239848</c:v>
                </c:pt>
                <c:pt idx="160">
                  <c:v>1.2456148363700501</c:v>
                </c:pt>
                <c:pt idx="161">
                  <c:v>0.25857052988693702</c:v>
                </c:pt>
                <c:pt idx="162">
                  <c:v>0.15571807312851901</c:v>
                </c:pt>
                <c:pt idx="163">
                  <c:v>-1.5362611171676399</c:v>
                </c:pt>
                <c:pt idx="164">
                  <c:v>-1.3613209813226901</c:v>
                </c:pt>
                <c:pt idx="165">
                  <c:v>-2.1147645009855802</c:v>
                </c:pt>
                <c:pt idx="166">
                  <c:v>-1.0234481706538401</c:v>
                </c:pt>
                <c:pt idx="167">
                  <c:v>-1.43708107050179</c:v>
                </c:pt>
                <c:pt idx="168">
                  <c:v>-1.3712439109927299</c:v>
                </c:pt>
                <c:pt idx="169">
                  <c:v>-0.93921731954855803</c:v>
                </c:pt>
                <c:pt idx="170">
                  <c:v>-1.6311550637913601</c:v>
                </c:pt>
                <c:pt idx="171">
                  <c:v>-1.89883803733444</c:v>
                </c:pt>
                <c:pt idx="172">
                  <c:v>-1.30070225347739</c:v>
                </c:pt>
                <c:pt idx="173">
                  <c:v>-1.1202774283027499</c:v>
                </c:pt>
                <c:pt idx="174">
                  <c:v>-1.4106355722808199</c:v>
                </c:pt>
                <c:pt idx="175">
                  <c:v>-1.3239865886655</c:v>
                </c:pt>
                <c:pt idx="176">
                  <c:v>-0.73207322599976299</c:v>
                </c:pt>
                <c:pt idx="177">
                  <c:v>-0.18027637864322901</c:v>
                </c:pt>
                <c:pt idx="178">
                  <c:v>-0.58934660128962002</c:v>
                </c:pt>
                <c:pt idx="179">
                  <c:v>5.9592029140276302E-2</c:v>
                </c:pt>
                <c:pt idx="180">
                  <c:v>0.30639893824824199</c:v>
                </c:pt>
                <c:pt idx="181">
                  <c:v>-4.6380575606541602E-2</c:v>
                </c:pt>
                <c:pt idx="182">
                  <c:v>-0.144892108103123</c:v>
                </c:pt>
                <c:pt idx="183">
                  <c:v>0.32584563056445898</c:v>
                </c:pt>
                <c:pt idx="184">
                  <c:v>-0.38790394916568</c:v>
                </c:pt>
                <c:pt idx="185">
                  <c:v>-0.13315247840314201</c:v>
                </c:pt>
                <c:pt idx="186">
                  <c:v>-0.22278900314581801</c:v>
                </c:pt>
                <c:pt idx="187">
                  <c:v>-0.34709659045345498</c:v>
                </c:pt>
                <c:pt idx="188">
                  <c:v>1.09784156296699E-2</c:v>
                </c:pt>
                <c:pt idx="189">
                  <c:v>-0.175445140430952</c:v>
                </c:pt>
                <c:pt idx="190">
                  <c:v>0.160569862450721</c:v>
                </c:pt>
                <c:pt idx="191">
                  <c:v>-0.110753579861256</c:v>
                </c:pt>
                <c:pt idx="192">
                  <c:v>0.39038097423305101</c:v>
                </c:pt>
                <c:pt idx="193">
                  <c:v>0.25554851611898599</c:v>
                </c:pt>
                <c:pt idx="194">
                  <c:v>-0.19799659213682899</c:v>
                </c:pt>
                <c:pt idx="195">
                  <c:v>0.70970379289901897</c:v>
                </c:pt>
                <c:pt idx="196">
                  <c:v>0.62576595015421099</c:v>
                </c:pt>
                <c:pt idx="197">
                  <c:v>0.65890821722486304</c:v>
                </c:pt>
                <c:pt idx="198">
                  <c:v>0.50660369517757697</c:v>
                </c:pt>
                <c:pt idx="199">
                  <c:v>0.45506717504051297</c:v>
                </c:pt>
                <c:pt idx="200">
                  <c:v>14.257643554784901</c:v>
                </c:pt>
                <c:pt idx="201">
                  <c:v>2.8363907030032598</c:v>
                </c:pt>
                <c:pt idx="202">
                  <c:v>-3.4064401030928599</c:v>
                </c:pt>
                <c:pt idx="203">
                  <c:v>7.9217178875392298</c:v>
                </c:pt>
                <c:pt idx="204">
                  <c:v>-2.2146366856995998</c:v>
                </c:pt>
                <c:pt idx="205">
                  <c:v>-2.7908975116430099</c:v>
                </c:pt>
                <c:pt idx="206">
                  <c:v>-2.7785215806156698</c:v>
                </c:pt>
                <c:pt idx="207">
                  <c:v>-3.7362384131293398</c:v>
                </c:pt>
                <c:pt idx="208">
                  <c:v>-4.5334149690737897</c:v>
                </c:pt>
                <c:pt idx="209">
                  <c:v>-2.2697340757794202</c:v>
                </c:pt>
                <c:pt idx="210">
                  <c:v>-0.18275216872619701</c:v>
                </c:pt>
                <c:pt idx="211">
                  <c:v>3.8004130126989603E-2</c:v>
                </c:pt>
                <c:pt idx="212">
                  <c:v>-0.54340196250259898</c:v>
                </c:pt>
                <c:pt idx="213">
                  <c:v>0.14261899904846101</c:v>
                </c:pt>
                <c:pt idx="214">
                  <c:v>-0.40265430616266401</c:v>
                </c:pt>
                <c:pt idx="215">
                  <c:v>3.1613023329246599E-2</c:v>
                </c:pt>
                <c:pt idx="216">
                  <c:v>0.16151502958723399</c:v>
                </c:pt>
                <c:pt idx="217">
                  <c:v>0.50653811916486802</c:v>
                </c:pt>
                <c:pt idx="218">
                  <c:v>-0.203140685169312</c:v>
                </c:pt>
                <c:pt idx="219">
                  <c:v>-0.223474863669304</c:v>
                </c:pt>
                <c:pt idx="220">
                  <c:v>-0.17956670811963801</c:v>
                </c:pt>
                <c:pt idx="221">
                  <c:v>-8.2862795023208605E-2</c:v>
                </c:pt>
                <c:pt idx="222">
                  <c:v>-0.38281119048177997</c:v>
                </c:pt>
                <c:pt idx="223">
                  <c:v>-4.1572683562440801E-2</c:v>
                </c:pt>
                <c:pt idx="224">
                  <c:v>-5.72233439146475E-2</c:v>
                </c:pt>
                <c:pt idx="225">
                  <c:v>-0.169383485377084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6-409B-98B9-AE52585E9C61}"/>
            </c:ext>
          </c:extLst>
        </c:ser>
        <c:ser>
          <c:idx val="0"/>
          <c:order val="1"/>
          <c:tx>
            <c:v>New FIM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FIM!$A$3:$A$228</c:f>
              <c:strCache>
                <c:ptCount val="226"/>
                <c:pt idx="0">
                  <c:v>1970 Q2</c:v>
                </c:pt>
                <c:pt idx="1">
                  <c:v>1970 Q3</c:v>
                </c:pt>
                <c:pt idx="2">
                  <c:v>1970 Q4</c:v>
                </c:pt>
                <c:pt idx="3">
                  <c:v>1971 Q1</c:v>
                </c:pt>
                <c:pt idx="4">
                  <c:v>1971 Q2</c:v>
                </c:pt>
                <c:pt idx="5">
                  <c:v>1971 Q3</c:v>
                </c:pt>
                <c:pt idx="6">
                  <c:v>1971 Q4</c:v>
                </c:pt>
                <c:pt idx="7">
                  <c:v>1972 Q1</c:v>
                </c:pt>
                <c:pt idx="8">
                  <c:v>1972 Q2</c:v>
                </c:pt>
                <c:pt idx="9">
                  <c:v>1972 Q3</c:v>
                </c:pt>
                <c:pt idx="10">
                  <c:v>1972 Q4</c:v>
                </c:pt>
                <c:pt idx="11">
                  <c:v>1973 Q1</c:v>
                </c:pt>
                <c:pt idx="12">
                  <c:v>1973 Q2</c:v>
                </c:pt>
                <c:pt idx="13">
                  <c:v>1973 Q3</c:v>
                </c:pt>
                <c:pt idx="14">
                  <c:v>1973 Q4</c:v>
                </c:pt>
                <c:pt idx="15">
                  <c:v>1974 Q1</c:v>
                </c:pt>
                <c:pt idx="16">
                  <c:v>1974 Q2</c:v>
                </c:pt>
                <c:pt idx="17">
                  <c:v>1974 Q3</c:v>
                </c:pt>
                <c:pt idx="18">
                  <c:v>1974 Q4</c:v>
                </c:pt>
                <c:pt idx="19">
                  <c:v>1975 Q1</c:v>
                </c:pt>
                <c:pt idx="20">
                  <c:v>1975 Q2</c:v>
                </c:pt>
                <c:pt idx="21">
                  <c:v>1975 Q3</c:v>
                </c:pt>
                <c:pt idx="22">
                  <c:v>1975 Q4</c:v>
                </c:pt>
                <c:pt idx="23">
                  <c:v>1976 Q1</c:v>
                </c:pt>
                <c:pt idx="24">
                  <c:v>1976 Q2</c:v>
                </c:pt>
                <c:pt idx="25">
                  <c:v>1976 Q3</c:v>
                </c:pt>
                <c:pt idx="26">
                  <c:v>1976 Q4</c:v>
                </c:pt>
                <c:pt idx="27">
                  <c:v>1977 Q1</c:v>
                </c:pt>
                <c:pt idx="28">
                  <c:v>1977 Q2</c:v>
                </c:pt>
                <c:pt idx="29">
                  <c:v>1977 Q3</c:v>
                </c:pt>
                <c:pt idx="30">
                  <c:v>1977 Q4</c:v>
                </c:pt>
                <c:pt idx="31">
                  <c:v>1978 Q1</c:v>
                </c:pt>
                <c:pt idx="32">
                  <c:v>1978 Q2</c:v>
                </c:pt>
                <c:pt idx="33">
                  <c:v>1978 Q3</c:v>
                </c:pt>
                <c:pt idx="34">
                  <c:v>1978 Q4</c:v>
                </c:pt>
                <c:pt idx="35">
                  <c:v>1979 Q1</c:v>
                </c:pt>
                <c:pt idx="36">
                  <c:v>1979 Q2</c:v>
                </c:pt>
                <c:pt idx="37">
                  <c:v>1979 Q3</c:v>
                </c:pt>
                <c:pt idx="38">
                  <c:v>1979 Q4</c:v>
                </c:pt>
                <c:pt idx="39">
                  <c:v>1980 Q1</c:v>
                </c:pt>
                <c:pt idx="40">
                  <c:v>1980 Q2</c:v>
                </c:pt>
                <c:pt idx="41">
                  <c:v>1980 Q3</c:v>
                </c:pt>
                <c:pt idx="42">
                  <c:v>1980 Q4</c:v>
                </c:pt>
                <c:pt idx="43">
                  <c:v>1981 Q1</c:v>
                </c:pt>
                <c:pt idx="44">
                  <c:v>1981 Q2</c:v>
                </c:pt>
                <c:pt idx="45">
                  <c:v>1981 Q3</c:v>
                </c:pt>
                <c:pt idx="46">
                  <c:v>1981 Q4</c:v>
                </c:pt>
                <c:pt idx="47">
                  <c:v>1982 Q1</c:v>
                </c:pt>
                <c:pt idx="48">
                  <c:v>1982 Q2</c:v>
                </c:pt>
                <c:pt idx="49">
                  <c:v>1982 Q3</c:v>
                </c:pt>
                <c:pt idx="50">
                  <c:v>1982 Q4</c:v>
                </c:pt>
                <c:pt idx="51">
                  <c:v>1983 Q1</c:v>
                </c:pt>
                <c:pt idx="52">
                  <c:v>1983 Q2</c:v>
                </c:pt>
                <c:pt idx="53">
                  <c:v>1983 Q3</c:v>
                </c:pt>
                <c:pt idx="54">
                  <c:v>1983 Q4</c:v>
                </c:pt>
                <c:pt idx="55">
                  <c:v>1984 Q1</c:v>
                </c:pt>
                <c:pt idx="56">
                  <c:v>1984 Q2</c:v>
                </c:pt>
                <c:pt idx="57">
                  <c:v>1984 Q3</c:v>
                </c:pt>
                <c:pt idx="58">
                  <c:v>1984 Q4</c:v>
                </c:pt>
                <c:pt idx="59">
                  <c:v>1985 Q1</c:v>
                </c:pt>
                <c:pt idx="60">
                  <c:v>1985 Q2</c:v>
                </c:pt>
                <c:pt idx="61">
                  <c:v>1985 Q3</c:v>
                </c:pt>
                <c:pt idx="62">
                  <c:v>1985 Q4</c:v>
                </c:pt>
                <c:pt idx="63">
                  <c:v>1986 Q1</c:v>
                </c:pt>
                <c:pt idx="64">
                  <c:v>1986 Q2</c:v>
                </c:pt>
                <c:pt idx="65">
                  <c:v>1986 Q3</c:v>
                </c:pt>
                <c:pt idx="66">
                  <c:v>1986 Q4</c:v>
                </c:pt>
                <c:pt idx="67">
                  <c:v>1987 Q1</c:v>
                </c:pt>
                <c:pt idx="68">
                  <c:v>1987 Q2</c:v>
                </c:pt>
                <c:pt idx="69">
                  <c:v>1987 Q3</c:v>
                </c:pt>
                <c:pt idx="70">
                  <c:v>1987 Q4</c:v>
                </c:pt>
                <c:pt idx="71">
                  <c:v>1988 Q1</c:v>
                </c:pt>
                <c:pt idx="72">
                  <c:v>1988 Q2</c:v>
                </c:pt>
                <c:pt idx="73">
                  <c:v>1988 Q3</c:v>
                </c:pt>
                <c:pt idx="74">
                  <c:v>1988 Q4</c:v>
                </c:pt>
                <c:pt idx="75">
                  <c:v>1989 Q1</c:v>
                </c:pt>
                <c:pt idx="76">
                  <c:v>1989 Q2</c:v>
                </c:pt>
                <c:pt idx="77">
                  <c:v>1989 Q3</c:v>
                </c:pt>
                <c:pt idx="78">
                  <c:v>1989 Q4</c:v>
                </c:pt>
                <c:pt idx="79">
                  <c:v>1990 Q1</c:v>
                </c:pt>
                <c:pt idx="80">
                  <c:v>1990 Q2</c:v>
                </c:pt>
                <c:pt idx="81">
                  <c:v>1990 Q3</c:v>
                </c:pt>
                <c:pt idx="82">
                  <c:v>1990 Q4</c:v>
                </c:pt>
                <c:pt idx="83">
                  <c:v>1991 Q1</c:v>
                </c:pt>
                <c:pt idx="84">
                  <c:v>1991 Q2</c:v>
                </c:pt>
                <c:pt idx="85">
                  <c:v>1991 Q3</c:v>
                </c:pt>
                <c:pt idx="86">
                  <c:v>1991 Q4</c:v>
                </c:pt>
                <c:pt idx="87">
                  <c:v>1992 Q1</c:v>
                </c:pt>
                <c:pt idx="88">
                  <c:v>1992 Q2</c:v>
                </c:pt>
                <c:pt idx="89">
                  <c:v>1992 Q3</c:v>
                </c:pt>
                <c:pt idx="90">
                  <c:v>1992 Q4</c:v>
                </c:pt>
                <c:pt idx="91">
                  <c:v>1993 Q1</c:v>
                </c:pt>
                <c:pt idx="92">
                  <c:v>1993 Q2</c:v>
                </c:pt>
                <c:pt idx="93">
                  <c:v>1993 Q3</c:v>
                </c:pt>
                <c:pt idx="94">
                  <c:v>1993 Q4</c:v>
                </c:pt>
                <c:pt idx="95">
                  <c:v>1994 Q1</c:v>
                </c:pt>
                <c:pt idx="96">
                  <c:v>1994 Q2</c:v>
                </c:pt>
                <c:pt idx="97">
                  <c:v>1994 Q3</c:v>
                </c:pt>
                <c:pt idx="98">
                  <c:v>1994 Q4</c:v>
                </c:pt>
                <c:pt idx="99">
                  <c:v>1995 Q1</c:v>
                </c:pt>
                <c:pt idx="100">
                  <c:v>1995 Q2</c:v>
                </c:pt>
                <c:pt idx="101">
                  <c:v>1995 Q3</c:v>
                </c:pt>
                <c:pt idx="102">
                  <c:v>1995 Q4</c:v>
                </c:pt>
                <c:pt idx="103">
                  <c:v>1996 Q1</c:v>
                </c:pt>
                <c:pt idx="104">
                  <c:v>1996 Q2</c:v>
                </c:pt>
                <c:pt idx="105">
                  <c:v>1996 Q3</c:v>
                </c:pt>
                <c:pt idx="106">
                  <c:v>1996 Q4</c:v>
                </c:pt>
                <c:pt idx="107">
                  <c:v>1997 Q1</c:v>
                </c:pt>
                <c:pt idx="108">
                  <c:v>1997 Q2</c:v>
                </c:pt>
                <c:pt idx="109">
                  <c:v>1997 Q3</c:v>
                </c:pt>
                <c:pt idx="110">
                  <c:v>1997 Q4</c:v>
                </c:pt>
                <c:pt idx="111">
                  <c:v>1998 Q1</c:v>
                </c:pt>
                <c:pt idx="112">
                  <c:v>1998 Q2</c:v>
                </c:pt>
                <c:pt idx="113">
                  <c:v>1998 Q3</c:v>
                </c:pt>
                <c:pt idx="114">
                  <c:v>1998 Q4</c:v>
                </c:pt>
                <c:pt idx="115">
                  <c:v>1999 Q1</c:v>
                </c:pt>
                <c:pt idx="116">
                  <c:v>1999 Q2</c:v>
                </c:pt>
                <c:pt idx="117">
                  <c:v>1999 Q3</c:v>
                </c:pt>
                <c:pt idx="118">
                  <c:v>1999 Q4</c:v>
                </c:pt>
                <c:pt idx="119">
                  <c:v>2000 Q1</c:v>
                </c:pt>
                <c:pt idx="120">
                  <c:v>2000 Q2</c:v>
                </c:pt>
                <c:pt idx="121">
                  <c:v>2000 Q3</c:v>
                </c:pt>
                <c:pt idx="122">
                  <c:v>2000 Q4</c:v>
                </c:pt>
                <c:pt idx="123">
                  <c:v>2001 Q1</c:v>
                </c:pt>
                <c:pt idx="124">
                  <c:v>2001 Q2</c:v>
                </c:pt>
                <c:pt idx="125">
                  <c:v>2001 Q3</c:v>
                </c:pt>
                <c:pt idx="126">
                  <c:v>2001 Q4</c:v>
                </c:pt>
                <c:pt idx="127">
                  <c:v>2002 Q1</c:v>
                </c:pt>
                <c:pt idx="128">
                  <c:v>2002 Q2</c:v>
                </c:pt>
                <c:pt idx="129">
                  <c:v>2002 Q3</c:v>
                </c:pt>
                <c:pt idx="130">
                  <c:v>2002 Q4</c:v>
                </c:pt>
                <c:pt idx="131">
                  <c:v>2003 Q1</c:v>
                </c:pt>
                <c:pt idx="132">
                  <c:v>2003 Q2</c:v>
                </c:pt>
                <c:pt idx="133">
                  <c:v>2003 Q3</c:v>
                </c:pt>
                <c:pt idx="134">
                  <c:v>2003 Q4</c:v>
                </c:pt>
                <c:pt idx="135">
                  <c:v>2004 Q1</c:v>
                </c:pt>
                <c:pt idx="136">
                  <c:v>2004 Q2</c:v>
                </c:pt>
                <c:pt idx="137">
                  <c:v>2004 Q3</c:v>
                </c:pt>
                <c:pt idx="138">
                  <c:v>2004 Q4</c:v>
                </c:pt>
                <c:pt idx="139">
                  <c:v>2005 Q1</c:v>
                </c:pt>
                <c:pt idx="140">
                  <c:v>2005 Q2</c:v>
                </c:pt>
                <c:pt idx="141">
                  <c:v>2005 Q3</c:v>
                </c:pt>
                <c:pt idx="142">
                  <c:v>2005 Q4</c:v>
                </c:pt>
                <c:pt idx="143">
                  <c:v>2006 Q1</c:v>
                </c:pt>
                <c:pt idx="144">
                  <c:v>2006 Q2</c:v>
                </c:pt>
                <c:pt idx="145">
                  <c:v>2006 Q3</c:v>
                </c:pt>
                <c:pt idx="146">
                  <c:v>2006 Q4</c:v>
                </c:pt>
                <c:pt idx="147">
                  <c:v>2007 Q1</c:v>
                </c:pt>
                <c:pt idx="148">
                  <c:v>2007 Q2</c:v>
                </c:pt>
                <c:pt idx="149">
                  <c:v>2007 Q3</c:v>
                </c:pt>
                <c:pt idx="150">
                  <c:v>2007 Q4</c:v>
                </c:pt>
                <c:pt idx="151">
                  <c:v>2008 Q1</c:v>
                </c:pt>
                <c:pt idx="152">
                  <c:v>2008 Q2</c:v>
                </c:pt>
                <c:pt idx="153">
                  <c:v>2008 Q3</c:v>
                </c:pt>
                <c:pt idx="154">
                  <c:v>2008 Q4</c:v>
                </c:pt>
                <c:pt idx="155">
                  <c:v>2009 Q1</c:v>
                </c:pt>
                <c:pt idx="156">
                  <c:v>2009 Q2</c:v>
                </c:pt>
                <c:pt idx="157">
                  <c:v>2009 Q3</c:v>
                </c:pt>
                <c:pt idx="158">
                  <c:v>2009 Q4</c:v>
                </c:pt>
                <c:pt idx="159">
                  <c:v>2010 Q1</c:v>
                </c:pt>
                <c:pt idx="160">
                  <c:v>2010 Q2</c:v>
                </c:pt>
                <c:pt idx="161">
                  <c:v>2010 Q3</c:v>
                </c:pt>
                <c:pt idx="162">
                  <c:v>2010 Q4</c:v>
                </c:pt>
                <c:pt idx="163">
                  <c:v>2011 Q1</c:v>
                </c:pt>
                <c:pt idx="164">
                  <c:v>2011 Q2</c:v>
                </c:pt>
                <c:pt idx="165">
                  <c:v>2011 Q3</c:v>
                </c:pt>
                <c:pt idx="166">
                  <c:v>2011 Q4</c:v>
                </c:pt>
                <c:pt idx="167">
                  <c:v>2012 Q1</c:v>
                </c:pt>
                <c:pt idx="168">
                  <c:v>2012 Q2</c:v>
                </c:pt>
                <c:pt idx="169">
                  <c:v>2012 Q3</c:v>
                </c:pt>
                <c:pt idx="170">
                  <c:v>2012 Q4</c:v>
                </c:pt>
                <c:pt idx="171">
                  <c:v>2013 Q1</c:v>
                </c:pt>
                <c:pt idx="172">
                  <c:v>2013 Q2</c:v>
                </c:pt>
                <c:pt idx="173">
                  <c:v>2013 Q3</c:v>
                </c:pt>
                <c:pt idx="174">
                  <c:v>2013 Q4</c:v>
                </c:pt>
                <c:pt idx="175">
                  <c:v>2014 Q1</c:v>
                </c:pt>
                <c:pt idx="176">
                  <c:v>2014 Q2</c:v>
                </c:pt>
                <c:pt idx="177">
                  <c:v>2014 Q3</c:v>
                </c:pt>
                <c:pt idx="178">
                  <c:v>2014 Q4</c:v>
                </c:pt>
                <c:pt idx="179">
                  <c:v>2015 Q1</c:v>
                </c:pt>
                <c:pt idx="180">
                  <c:v>2015 Q2</c:v>
                </c:pt>
                <c:pt idx="181">
                  <c:v>2015 Q3</c:v>
                </c:pt>
                <c:pt idx="182">
                  <c:v>2015 Q4</c:v>
                </c:pt>
                <c:pt idx="183">
                  <c:v>2016 Q1</c:v>
                </c:pt>
                <c:pt idx="184">
                  <c:v>2016 Q2</c:v>
                </c:pt>
                <c:pt idx="185">
                  <c:v>2016 Q3</c:v>
                </c:pt>
                <c:pt idx="186">
                  <c:v>2016 Q4</c:v>
                </c:pt>
                <c:pt idx="187">
                  <c:v>2017 Q1</c:v>
                </c:pt>
                <c:pt idx="188">
                  <c:v>2017 Q2</c:v>
                </c:pt>
                <c:pt idx="189">
                  <c:v>2017 Q3</c:v>
                </c:pt>
                <c:pt idx="190">
                  <c:v>2017 Q4</c:v>
                </c:pt>
                <c:pt idx="191">
                  <c:v>2018 Q1</c:v>
                </c:pt>
                <c:pt idx="192">
                  <c:v>2018 Q2</c:v>
                </c:pt>
                <c:pt idx="193">
                  <c:v>2018 Q3</c:v>
                </c:pt>
                <c:pt idx="194">
                  <c:v>2018 Q4</c:v>
                </c:pt>
                <c:pt idx="195">
                  <c:v>2019 Q1</c:v>
                </c:pt>
                <c:pt idx="196">
                  <c:v>2019 Q2</c:v>
                </c:pt>
                <c:pt idx="197">
                  <c:v>2019 Q3</c:v>
                </c:pt>
                <c:pt idx="198">
                  <c:v>2019 Q4</c:v>
                </c:pt>
                <c:pt idx="199">
                  <c:v>2020 Q1</c:v>
                </c:pt>
                <c:pt idx="200">
                  <c:v>2020 Q2</c:v>
                </c:pt>
                <c:pt idx="201">
                  <c:v>2020 Q3</c:v>
                </c:pt>
                <c:pt idx="202">
                  <c:v>2020 Q4</c:v>
                </c:pt>
                <c:pt idx="203">
                  <c:v>2021 Q1</c:v>
                </c:pt>
                <c:pt idx="204">
                  <c:v>2021 Q2</c:v>
                </c:pt>
                <c:pt idx="205">
                  <c:v>2021 Q3</c:v>
                </c:pt>
                <c:pt idx="206">
                  <c:v>2021 Q4</c:v>
                </c:pt>
                <c:pt idx="207">
                  <c:v>2022 Q1</c:v>
                </c:pt>
                <c:pt idx="208">
                  <c:v>2022 Q2</c:v>
                </c:pt>
                <c:pt idx="209">
                  <c:v>2022 Q3</c:v>
                </c:pt>
                <c:pt idx="210">
                  <c:v>2022 Q4</c:v>
                </c:pt>
                <c:pt idx="211">
                  <c:v>2023 Q1</c:v>
                </c:pt>
                <c:pt idx="212">
                  <c:v>2023 Q2</c:v>
                </c:pt>
                <c:pt idx="213">
                  <c:v>2023 Q3</c:v>
                </c:pt>
                <c:pt idx="214">
                  <c:v>2023 Q4</c:v>
                </c:pt>
                <c:pt idx="215">
                  <c:v>2024 Q1</c:v>
                </c:pt>
                <c:pt idx="216">
                  <c:v>2024 Q2</c:v>
                </c:pt>
                <c:pt idx="217">
                  <c:v>2024 Q3</c:v>
                </c:pt>
                <c:pt idx="218">
                  <c:v>2024 Q4</c:v>
                </c:pt>
                <c:pt idx="219">
                  <c:v>2025 Q1</c:v>
                </c:pt>
                <c:pt idx="220">
                  <c:v>2025 Q2</c:v>
                </c:pt>
                <c:pt idx="221">
                  <c:v>2025 Q3</c:v>
                </c:pt>
                <c:pt idx="222">
                  <c:v>2025 Q4</c:v>
                </c:pt>
                <c:pt idx="223">
                  <c:v>2026 Q1</c:v>
                </c:pt>
                <c:pt idx="224">
                  <c:v>2026 Q2</c:v>
                </c:pt>
                <c:pt idx="225">
                  <c:v>2026 Q3</c:v>
                </c:pt>
              </c:strCache>
            </c:strRef>
          </c:cat>
          <c:val>
            <c:numRef>
              <c:f>FIM!$B$3:$B$228</c:f>
              <c:numCache>
                <c:formatCode>General</c:formatCode>
                <c:ptCount val="226"/>
                <c:pt idx="0">
                  <c:v>-7.1151935793707555</c:v>
                </c:pt>
                <c:pt idx="1">
                  <c:v>0.20380602358480859</c:v>
                </c:pt>
                <c:pt idx="2">
                  <c:v>0.14630734832023295</c:v>
                </c:pt>
                <c:pt idx="3">
                  <c:v>-7.1930335364059879</c:v>
                </c:pt>
                <c:pt idx="4">
                  <c:v>-5.8645161501186216</c:v>
                </c:pt>
                <c:pt idx="5">
                  <c:v>-5.7559739797318459</c:v>
                </c:pt>
                <c:pt idx="6">
                  <c:v>-6.7432073769774821</c:v>
                </c:pt>
                <c:pt idx="7">
                  <c:v>-0.67858672972319856</c:v>
                </c:pt>
                <c:pt idx="8">
                  <c:v>-1.5015196187757835</c:v>
                </c:pt>
                <c:pt idx="9">
                  <c:v>-3.0535109041502708</c:v>
                </c:pt>
                <c:pt idx="10">
                  <c:v>-0.21182200583577987</c:v>
                </c:pt>
                <c:pt idx="11">
                  <c:v>-0.15236470438741914</c:v>
                </c:pt>
                <c:pt idx="12">
                  <c:v>-1.2142148134848996</c:v>
                </c:pt>
                <c:pt idx="13">
                  <c:v>-1.5437401254526866</c:v>
                </c:pt>
                <c:pt idx="14">
                  <c:v>-0.39171064416181445</c:v>
                </c:pt>
                <c:pt idx="15">
                  <c:v>1.3865265624576717</c:v>
                </c:pt>
                <c:pt idx="16">
                  <c:v>0.43019098999759497</c:v>
                </c:pt>
                <c:pt idx="17">
                  <c:v>0.15514543096839417</c:v>
                </c:pt>
                <c:pt idx="18">
                  <c:v>0.848810668568033</c:v>
                </c:pt>
                <c:pt idx="19">
                  <c:v>2.0588404341288973</c:v>
                </c:pt>
                <c:pt idx="20">
                  <c:v>1.667808226690942</c:v>
                </c:pt>
                <c:pt idx="21">
                  <c:v>2.7865157339481992</c:v>
                </c:pt>
                <c:pt idx="22">
                  <c:v>0.38562429031000428</c:v>
                </c:pt>
                <c:pt idx="23">
                  <c:v>-0.22651172010568427</c:v>
                </c:pt>
                <c:pt idx="24">
                  <c:v>-2.0169153252503915</c:v>
                </c:pt>
                <c:pt idx="25">
                  <c:v>-0.92272600252694914</c:v>
                </c:pt>
                <c:pt idx="26">
                  <c:v>-0.85300927199873933</c:v>
                </c:pt>
                <c:pt idx="27">
                  <c:v>-0.35351287317794111</c:v>
                </c:pt>
                <c:pt idx="28">
                  <c:v>-0.82557863347414617</c:v>
                </c:pt>
                <c:pt idx="29">
                  <c:v>-0.84743295195659041</c:v>
                </c:pt>
                <c:pt idx="30">
                  <c:v>-1.4986529625410094</c:v>
                </c:pt>
                <c:pt idx="31">
                  <c:v>-1.1671516454833846</c:v>
                </c:pt>
                <c:pt idx="32">
                  <c:v>0.74835773020672902</c:v>
                </c:pt>
                <c:pt idx="33">
                  <c:v>-0.46677660969597368</c:v>
                </c:pt>
                <c:pt idx="34">
                  <c:v>-0.45356420946754117</c:v>
                </c:pt>
                <c:pt idx="35">
                  <c:v>-1.8783175046462341</c:v>
                </c:pt>
                <c:pt idx="36">
                  <c:v>0.15954062131411287</c:v>
                </c:pt>
                <c:pt idx="37">
                  <c:v>-0.32978549023519632</c:v>
                </c:pt>
                <c:pt idx="38">
                  <c:v>9.2535888032918304E-2</c:v>
                </c:pt>
                <c:pt idx="39">
                  <c:v>1.5050173376403819</c:v>
                </c:pt>
                <c:pt idx="40">
                  <c:v>0.48248721791836757</c:v>
                </c:pt>
                <c:pt idx="41">
                  <c:v>-0.43626411174154156</c:v>
                </c:pt>
                <c:pt idx="42">
                  <c:v>0.17573315649592475</c:v>
                </c:pt>
                <c:pt idx="43">
                  <c:v>0.54128523154405039</c:v>
                </c:pt>
                <c:pt idx="44">
                  <c:v>-0.41505206089583868</c:v>
                </c:pt>
                <c:pt idx="45">
                  <c:v>-1.0986819404762933</c:v>
                </c:pt>
                <c:pt idx="46">
                  <c:v>0.65086931121130209</c:v>
                </c:pt>
                <c:pt idx="47">
                  <c:v>-0.43919910420465774</c:v>
                </c:pt>
                <c:pt idx="48">
                  <c:v>1.7505094946724253E-2</c:v>
                </c:pt>
                <c:pt idx="49">
                  <c:v>0.698059417538057</c:v>
                </c:pt>
                <c:pt idx="50">
                  <c:v>1.7740926731466053</c:v>
                </c:pt>
                <c:pt idx="51">
                  <c:v>1.2864347996747547</c:v>
                </c:pt>
                <c:pt idx="52">
                  <c:v>0.76286857102441785</c:v>
                </c:pt>
                <c:pt idx="53">
                  <c:v>1.3137503535762536</c:v>
                </c:pt>
                <c:pt idx="54">
                  <c:v>-2.2275910975119131</c:v>
                </c:pt>
                <c:pt idx="55">
                  <c:v>-0.15327647137646244</c:v>
                </c:pt>
                <c:pt idx="56">
                  <c:v>0.72908794012677269</c:v>
                </c:pt>
                <c:pt idx="57">
                  <c:v>-0.53382758101656935</c:v>
                </c:pt>
                <c:pt idx="58">
                  <c:v>0.59645307115297042</c:v>
                </c:pt>
                <c:pt idx="59">
                  <c:v>-0.54476490622775464</c:v>
                </c:pt>
                <c:pt idx="60">
                  <c:v>1.0813085312911916</c:v>
                </c:pt>
                <c:pt idx="61">
                  <c:v>0.95515186578287303</c:v>
                </c:pt>
                <c:pt idx="62">
                  <c:v>-1.0165879700203868</c:v>
                </c:pt>
                <c:pt idx="63">
                  <c:v>-0.25311301348203175</c:v>
                </c:pt>
                <c:pt idx="64">
                  <c:v>0.9185279868204913</c:v>
                </c:pt>
                <c:pt idx="65">
                  <c:v>1.1886525084924009</c:v>
                </c:pt>
                <c:pt idx="66">
                  <c:v>-1.2321508581909297</c:v>
                </c:pt>
                <c:pt idx="67">
                  <c:v>-6.1621444636591999E-2</c:v>
                </c:pt>
                <c:pt idx="68">
                  <c:v>-0.72879749808716554</c:v>
                </c:pt>
                <c:pt idx="69">
                  <c:v>-1.0562002637896633</c:v>
                </c:pt>
                <c:pt idx="70">
                  <c:v>0.35448237681582312</c:v>
                </c:pt>
                <c:pt idx="71">
                  <c:v>-1.6823081919961109</c:v>
                </c:pt>
                <c:pt idx="72">
                  <c:v>-0.59321191561735409</c:v>
                </c:pt>
                <c:pt idx="73">
                  <c:v>-0.70757366666639365</c:v>
                </c:pt>
                <c:pt idx="74">
                  <c:v>0.87374131707249947</c:v>
                </c:pt>
                <c:pt idx="75">
                  <c:v>-1.3254288364878941</c:v>
                </c:pt>
                <c:pt idx="76">
                  <c:v>0.73882157218405764</c:v>
                </c:pt>
                <c:pt idx="77">
                  <c:v>0.1681847084620432</c:v>
                </c:pt>
                <c:pt idx="78">
                  <c:v>6.6646402840354113E-2</c:v>
                </c:pt>
                <c:pt idx="79">
                  <c:v>1.0823653335830936</c:v>
                </c:pt>
                <c:pt idx="80">
                  <c:v>-0.28929703964945058</c:v>
                </c:pt>
                <c:pt idx="81">
                  <c:v>-8.8792205886799203E-2</c:v>
                </c:pt>
                <c:pt idx="82">
                  <c:v>0.55324645649505455</c:v>
                </c:pt>
                <c:pt idx="83">
                  <c:v>0.73469644052279404</c:v>
                </c:pt>
                <c:pt idx="84">
                  <c:v>0.7400613839208936</c:v>
                </c:pt>
                <c:pt idx="85">
                  <c:v>-9.3658551005992852E-3</c:v>
                </c:pt>
                <c:pt idx="86">
                  <c:v>-0.27972260113101466</c:v>
                </c:pt>
                <c:pt idx="87">
                  <c:v>1.3918444562569545</c:v>
                </c:pt>
                <c:pt idx="88">
                  <c:v>0.27894136010133141</c:v>
                </c:pt>
                <c:pt idx="89">
                  <c:v>0.7948865251214341</c:v>
                </c:pt>
                <c:pt idx="90">
                  <c:v>-0.13911882671624815</c:v>
                </c:pt>
                <c:pt idx="91">
                  <c:v>-0.70345410493508009</c:v>
                </c:pt>
                <c:pt idx="92">
                  <c:v>-0.33788244503675446</c:v>
                </c:pt>
                <c:pt idx="93">
                  <c:v>-0.39468168572567247</c:v>
                </c:pt>
                <c:pt idx="94">
                  <c:v>-0.34603413390595061</c:v>
                </c:pt>
                <c:pt idx="95">
                  <c:v>-1.74269655114258</c:v>
                </c:pt>
                <c:pt idx="96">
                  <c:v>-0.48846238806754255</c:v>
                </c:pt>
                <c:pt idx="97">
                  <c:v>0.51347702427539854</c:v>
                </c:pt>
                <c:pt idx="98">
                  <c:v>-1.2955834399631134</c:v>
                </c:pt>
                <c:pt idx="99">
                  <c:v>-0.38233304655552858</c:v>
                </c:pt>
                <c:pt idx="100">
                  <c:v>-0.30627385168601812</c:v>
                </c:pt>
                <c:pt idx="101">
                  <c:v>-0.74725424129347706</c:v>
                </c:pt>
                <c:pt idx="102">
                  <c:v>-1.656383818933022</c:v>
                </c:pt>
                <c:pt idx="103">
                  <c:v>-0.29782109369482496</c:v>
                </c:pt>
                <c:pt idx="104">
                  <c:v>0.13866852187141132</c:v>
                </c:pt>
                <c:pt idx="105">
                  <c:v>-0.94054794047433576</c:v>
                </c:pt>
                <c:pt idx="106">
                  <c:v>-0.24387275353840693</c:v>
                </c:pt>
                <c:pt idx="107">
                  <c:v>-1.494968364696357</c:v>
                </c:pt>
                <c:pt idx="108">
                  <c:v>-0.42298162645146781</c:v>
                </c:pt>
                <c:pt idx="109">
                  <c:v>-0.99550049988908174</c:v>
                </c:pt>
                <c:pt idx="110">
                  <c:v>-0.93981842919903369</c:v>
                </c:pt>
                <c:pt idx="111">
                  <c:v>-1.6684959583500865</c:v>
                </c:pt>
                <c:pt idx="112">
                  <c:v>-0.11532741613161934</c:v>
                </c:pt>
                <c:pt idx="113">
                  <c:v>-0.86945912133887093</c:v>
                </c:pt>
                <c:pt idx="114">
                  <c:v>-0.9130830063995049</c:v>
                </c:pt>
                <c:pt idx="115">
                  <c:v>-0.67905125193792626</c:v>
                </c:pt>
                <c:pt idx="116">
                  <c:v>-0.79256038178701915</c:v>
                </c:pt>
                <c:pt idx="117">
                  <c:v>-0.10922302794550429</c:v>
                </c:pt>
                <c:pt idx="118">
                  <c:v>2.6621637776911344E-2</c:v>
                </c:pt>
                <c:pt idx="119">
                  <c:v>-1.7977056994728486</c:v>
                </c:pt>
                <c:pt idx="120">
                  <c:v>-0.21727975609259059</c:v>
                </c:pt>
                <c:pt idx="121">
                  <c:v>-1.0360679420192727</c:v>
                </c:pt>
                <c:pt idx="122">
                  <c:v>-0.15563366877301921</c:v>
                </c:pt>
                <c:pt idx="123">
                  <c:v>0.81626674847759928</c:v>
                </c:pt>
                <c:pt idx="124">
                  <c:v>0.97928543583028838</c:v>
                </c:pt>
                <c:pt idx="125">
                  <c:v>0.62815893869040829</c:v>
                </c:pt>
                <c:pt idx="126">
                  <c:v>1.8200159400524194</c:v>
                </c:pt>
                <c:pt idx="127">
                  <c:v>2.2726364018165914</c:v>
                </c:pt>
                <c:pt idx="128">
                  <c:v>1.9856744234146992</c:v>
                </c:pt>
                <c:pt idx="129">
                  <c:v>1.4331436085453391</c:v>
                </c:pt>
                <c:pt idx="130">
                  <c:v>1.1777670261060886</c:v>
                </c:pt>
                <c:pt idx="131">
                  <c:v>0.88624027733772581</c:v>
                </c:pt>
                <c:pt idx="132">
                  <c:v>1.5324001891182333</c:v>
                </c:pt>
                <c:pt idx="133">
                  <c:v>0.68765212914123208</c:v>
                </c:pt>
                <c:pt idx="134">
                  <c:v>0.7084985779016888</c:v>
                </c:pt>
                <c:pt idx="135">
                  <c:v>0.1498663352964606</c:v>
                </c:pt>
                <c:pt idx="136">
                  <c:v>4.0452080188604078E-3</c:v>
                </c:pt>
                <c:pt idx="137">
                  <c:v>-0.31844683045184008</c:v>
                </c:pt>
                <c:pt idx="138">
                  <c:v>-0.50985624518866834</c:v>
                </c:pt>
                <c:pt idx="139">
                  <c:v>-0.62959075043739887</c:v>
                </c:pt>
                <c:pt idx="140">
                  <c:v>-1.046491978305081</c:v>
                </c:pt>
                <c:pt idx="141">
                  <c:v>-0.67861581321843445</c:v>
                </c:pt>
                <c:pt idx="142">
                  <c:v>-0.82206733190818237</c:v>
                </c:pt>
                <c:pt idx="143">
                  <c:v>-7.582195883011511E-2</c:v>
                </c:pt>
                <c:pt idx="144">
                  <c:v>-1.0425012730597172</c:v>
                </c:pt>
                <c:pt idx="145">
                  <c:v>-0.84034516553195382</c:v>
                </c:pt>
                <c:pt idx="146">
                  <c:v>-0.17844157494177293</c:v>
                </c:pt>
                <c:pt idx="147">
                  <c:v>-0.5609637591085973</c:v>
                </c:pt>
                <c:pt idx="148">
                  <c:v>4.1271423846806821E-2</c:v>
                </c:pt>
                <c:pt idx="149">
                  <c:v>-0.13675496777938068</c:v>
                </c:pt>
                <c:pt idx="150">
                  <c:v>0.45434742536903594</c:v>
                </c:pt>
                <c:pt idx="151">
                  <c:v>3.2975870148426317E-2</c:v>
                </c:pt>
                <c:pt idx="152">
                  <c:v>2.7720944092681652</c:v>
                </c:pt>
                <c:pt idx="153">
                  <c:v>1.5378816694651085</c:v>
                </c:pt>
                <c:pt idx="154">
                  <c:v>1.1609851331274936</c:v>
                </c:pt>
                <c:pt idx="155">
                  <c:v>3.1805565474599078</c:v>
                </c:pt>
                <c:pt idx="156">
                  <c:v>2.7417217250658625</c:v>
                </c:pt>
                <c:pt idx="157">
                  <c:v>2.5055643924339788</c:v>
                </c:pt>
                <c:pt idx="158">
                  <c:v>2.1993835098264674</c:v>
                </c:pt>
                <c:pt idx="159">
                  <c:v>1.590500342472386</c:v>
                </c:pt>
                <c:pt idx="160">
                  <c:v>1.2842884636552792</c:v>
                </c:pt>
                <c:pt idx="161">
                  <c:v>0.29111618022453534</c:v>
                </c:pt>
                <c:pt idx="162">
                  <c:v>0.18506507081045742</c:v>
                </c:pt>
                <c:pt idx="163">
                  <c:v>-1.542771513345105</c:v>
                </c:pt>
                <c:pt idx="164">
                  <c:v>-1.3547227807081503</c:v>
                </c:pt>
                <c:pt idx="165">
                  <c:v>-2.0792241467901635</c:v>
                </c:pt>
                <c:pt idx="166">
                  <c:v>-1.0269464493692406</c:v>
                </c:pt>
                <c:pt idx="167">
                  <c:v>-1.4175215935621517</c:v>
                </c:pt>
                <c:pt idx="168">
                  <c:v>-1.3831236809580623</c:v>
                </c:pt>
                <c:pt idx="169">
                  <c:v>-0.92168022425336593</c:v>
                </c:pt>
                <c:pt idx="170">
                  <c:v>-1.5752992396863288</c:v>
                </c:pt>
                <c:pt idx="171">
                  <c:v>-1.8323390420800767</c:v>
                </c:pt>
                <c:pt idx="172">
                  <c:v>-1.2947578307958725</c:v>
                </c:pt>
                <c:pt idx="173">
                  <c:v>-1.1032330629732729</c:v>
                </c:pt>
                <c:pt idx="174">
                  <c:v>-1.4964735221662435</c:v>
                </c:pt>
                <c:pt idx="175">
                  <c:v>-1.2920709455879629</c:v>
                </c:pt>
                <c:pt idx="176">
                  <c:v>-0.75909531812556053</c:v>
                </c:pt>
                <c:pt idx="177">
                  <c:v>-0.18704541371129038</c:v>
                </c:pt>
                <c:pt idx="178">
                  <c:v>-0.5919100787874445</c:v>
                </c:pt>
                <c:pt idx="179">
                  <c:v>2.2208459202747277E-2</c:v>
                </c:pt>
                <c:pt idx="180">
                  <c:v>0.32583097885503126</c:v>
                </c:pt>
                <c:pt idx="181">
                  <c:v>-5.0378345774651119E-2</c:v>
                </c:pt>
                <c:pt idx="182">
                  <c:v>-0.15848707390454217</c:v>
                </c:pt>
                <c:pt idx="183">
                  <c:v>0.29071367869098358</c:v>
                </c:pt>
                <c:pt idx="184">
                  <c:v>-0.378039673076079</c:v>
                </c:pt>
                <c:pt idx="185">
                  <c:v>-0.13925103083753401</c:v>
                </c:pt>
                <c:pt idx="186">
                  <c:v>-0.22507612537946595</c:v>
                </c:pt>
                <c:pt idx="187">
                  <c:v>-0.31920783839321698</c:v>
                </c:pt>
                <c:pt idx="188">
                  <c:v>1.1191274130235476E-2</c:v>
                </c:pt>
                <c:pt idx="189">
                  <c:v>-0.15147304783471152</c:v>
                </c:pt>
                <c:pt idx="190">
                  <c:v>0.19607878721363051</c:v>
                </c:pt>
                <c:pt idx="191">
                  <c:v>-8.216579064951722E-2</c:v>
                </c:pt>
                <c:pt idx="192">
                  <c:v>0.41923263611647338</c:v>
                </c:pt>
                <c:pt idx="193">
                  <c:v>0.28757710156717664</c:v>
                </c:pt>
                <c:pt idx="194">
                  <c:v>-0.20383989978890632</c:v>
                </c:pt>
                <c:pt idx="195">
                  <c:v>0.64274627837762699</c:v>
                </c:pt>
                <c:pt idx="196">
                  <c:v>0.6963324694594315</c:v>
                </c:pt>
                <c:pt idx="197">
                  <c:v>0.6850754390947309</c:v>
                </c:pt>
                <c:pt idx="198">
                  <c:v>0.54096289305052492</c:v>
                </c:pt>
                <c:pt idx="199">
                  <c:v>0.50881771175136925</c:v>
                </c:pt>
                <c:pt idx="200">
                  <c:v>10.823999777478313</c:v>
                </c:pt>
                <c:pt idx="201">
                  <c:v>4.1822233588512105</c:v>
                </c:pt>
                <c:pt idx="202">
                  <c:v>-3.6073670998847804</c:v>
                </c:pt>
                <c:pt idx="203">
                  <c:v>8.596754604702797</c:v>
                </c:pt>
                <c:pt idx="204">
                  <c:v>-2.3605214829465844</c:v>
                </c:pt>
                <c:pt idx="205">
                  <c:v>-2.9447441062832769</c:v>
                </c:pt>
                <c:pt idx="206">
                  <c:v>-2.91080810064464</c:v>
                </c:pt>
                <c:pt idx="207">
                  <c:v>-3.9351778863967835</c:v>
                </c:pt>
                <c:pt idx="208">
                  <c:v>-4.750676833116934</c:v>
                </c:pt>
                <c:pt idx="209">
                  <c:v>-2.5208611148114159</c:v>
                </c:pt>
                <c:pt idx="210">
                  <c:v>-0.28329358495377638</c:v>
                </c:pt>
                <c:pt idx="211">
                  <c:v>-0.12825384939525752</c:v>
                </c:pt>
                <c:pt idx="212">
                  <c:v>-0.71201769319786457</c:v>
                </c:pt>
                <c:pt idx="213">
                  <c:v>0.13198216380695382</c:v>
                </c:pt>
                <c:pt idx="214">
                  <c:v>-0.49762957715373668</c:v>
                </c:pt>
                <c:pt idx="215">
                  <c:v>3.955119106439918E-2</c:v>
                </c:pt>
                <c:pt idx="216">
                  <c:v>0.14892561314233113</c:v>
                </c:pt>
                <c:pt idx="217">
                  <c:v>0.54549809252187043</c:v>
                </c:pt>
                <c:pt idx="218">
                  <c:v>-0.34279132174776239</c:v>
                </c:pt>
                <c:pt idx="219">
                  <c:v>-0.41454914307323426</c:v>
                </c:pt>
                <c:pt idx="220">
                  <c:v>-0.32511674023025461</c:v>
                </c:pt>
                <c:pt idx="221">
                  <c:v>-9.7703509225404994E-2</c:v>
                </c:pt>
                <c:pt idx="222">
                  <c:v>-0.28217682067899885</c:v>
                </c:pt>
                <c:pt idx="223">
                  <c:v>-0.33368917458561681</c:v>
                </c:pt>
                <c:pt idx="224">
                  <c:v>-0.39676598158119325</c:v>
                </c:pt>
                <c:pt idx="225">
                  <c:v>-0.31327966651670486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6-409B-98B9-AE52585E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64703"/>
        <c:axId val="84357983"/>
      </c:lineChart>
      <c:catAx>
        <c:axId val="8436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57983"/>
        <c:crosses val="autoZero"/>
        <c:auto val="1"/>
        <c:lblAlgn val="ctr"/>
        <c:lblOffset val="100"/>
        <c:noMultiLvlLbl val="0"/>
      </c:catAx>
      <c:valAx>
        <c:axId val="8435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vs Old Taxes</a:t>
            </a:r>
            <a:r>
              <a:rPr lang="en-US" baseline="0"/>
              <a:t> + Transfers FIM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Old FIM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FIM!$A$3:$A$228</c:f>
              <c:strCache>
                <c:ptCount val="226"/>
                <c:pt idx="0">
                  <c:v>1970 Q2</c:v>
                </c:pt>
                <c:pt idx="1">
                  <c:v>1970 Q3</c:v>
                </c:pt>
                <c:pt idx="2">
                  <c:v>1970 Q4</c:v>
                </c:pt>
                <c:pt idx="3">
                  <c:v>1971 Q1</c:v>
                </c:pt>
                <c:pt idx="4">
                  <c:v>1971 Q2</c:v>
                </c:pt>
                <c:pt idx="5">
                  <c:v>1971 Q3</c:v>
                </c:pt>
                <c:pt idx="6">
                  <c:v>1971 Q4</c:v>
                </c:pt>
                <c:pt idx="7">
                  <c:v>1972 Q1</c:v>
                </c:pt>
                <c:pt idx="8">
                  <c:v>1972 Q2</c:v>
                </c:pt>
                <c:pt idx="9">
                  <c:v>1972 Q3</c:v>
                </c:pt>
                <c:pt idx="10">
                  <c:v>1972 Q4</c:v>
                </c:pt>
                <c:pt idx="11">
                  <c:v>1973 Q1</c:v>
                </c:pt>
                <c:pt idx="12">
                  <c:v>1973 Q2</c:v>
                </c:pt>
                <c:pt idx="13">
                  <c:v>1973 Q3</c:v>
                </c:pt>
                <c:pt idx="14">
                  <c:v>1973 Q4</c:v>
                </c:pt>
                <c:pt idx="15">
                  <c:v>1974 Q1</c:v>
                </c:pt>
                <c:pt idx="16">
                  <c:v>1974 Q2</c:v>
                </c:pt>
                <c:pt idx="17">
                  <c:v>1974 Q3</c:v>
                </c:pt>
                <c:pt idx="18">
                  <c:v>1974 Q4</c:v>
                </c:pt>
                <c:pt idx="19">
                  <c:v>1975 Q1</c:v>
                </c:pt>
                <c:pt idx="20">
                  <c:v>1975 Q2</c:v>
                </c:pt>
                <c:pt idx="21">
                  <c:v>1975 Q3</c:v>
                </c:pt>
                <c:pt idx="22">
                  <c:v>1975 Q4</c:v>
                </c:pt>
                <c:pt idx="23">
                  <c:v>1976 Q1</c:v>
                </c:pt>
                <c:pt idx="24">
                  <c:v>1976 Q2</c:v>
                </c:pt>
                <c:pt idx="25">
                  <c:v>1976 Q3</c:v>
                </c:pt>
                <c:pt idx="26">
                  <c:v>1976 Q4</c:v>
                </c:pt>
                <c:pt idx="27">
                  <c:v>1977 Q1</c:v>
                </c:pt>
                <c:pt idx="28">
                  <c:v>1977 Q2</c:v>
                </c:pt>
                <c:pt idx="29">
                  <c:v>1977 Q3</c:v>
                </c:pt>
                <c:pt idx="30">
                  <c:v>1977 Q4</c:v>
                </c:pt>
                <c:pt idx="31">
                  <c:v>1978 Q1</c:v>
                </c:pt>
                <c:pt idx="32">
                  <c:v>1978 Q2</c:v>
                </c:pt>
                <c:pt idx="33">
                  <c:v>1978 Q3</c:v>
                </c:pt>
                <c:pt idx="34">
                  <c:v>1978 Q4</c:v>
                </c:pt>
                <c:pt idx="35">
                  <c:v>1979 Q1</c:v>
                </c:pt>
                <c:pt idx="36">
                  <c:v>1979 Q2</c:v>
                </c:pt>
                <c:pt idx="37">
                  <c:v>1979 Q3</c:v>
                </c:pt>
                <c:pt idx="38">
                  <c:v>1979 Q4</c:v>
                </c:pt>
                <c:pt idx="39">
                  <c:v>1980 Q1</c:v>
                </c:pt>
                <c:pt idx="40">
                  <c:v>1980 Q2</c:v>
                </c:pt>
                <c:pt idx="41">
                  <c:v>1980 Q3</c:v>
                </c:pt>
                <c:pt idx="42">
                  <c:v>1980 Q4</c:v>
                </c:pt>
                <c:pt idx="43">
                  <c:v>1981 Q1</c:v>
                </c:pt>
                <c:pt idx="44">
                  <c:v>1981 Q2</c:v>
                </c:pt>
                <c:pt idx="45">
                  <c:v>1981 Q3</c:v>
                </c:pt>
                <c:pt idx="46">
                  <c:v>1981 Q4</c:v>
                </c:pt>
                <c:pt idx="47">
                  <c:v>1982 Q1</c:v>
                </c:pt>
                <c:pt idx="48">
                  <c:v>1982 Q2</c:v>
                </c:pt>
                <c:pt idx="49">
                  <c:v>1982 Q3</c:v>
                </c:pt>
                <c:pt idx="50">
                  <c:v>1982 Q4</c:v>
                </c:pt>
                <c:pt idx="51">
                  <c:v>1983 Q1</c:v>
                </c:pt>
                <c:pt idx="52">
                  <c:v>1983 Q2</c:v>
                </c:pt>
                <c:pt idx="53">
                  <c:v>1983 Q3</c:v>
                </c:pt>
                <c:pt idx="54">
                  <c:v>1983 Q4</c:v>
                </c:pt>
                <c:pt idx="55">
                  <c:v>1984 Q1</c:v>
                </c:pt>
                <c:pt idx="56">
                  <c:v>1984 Q2</c:v>
                </c:pt>
                <c:pt idx="57">
                  <c:v>1984 Q3</c:v>
                </c:pt>
                <c:pt idx="58">
                  <c:v>1984 Q4</c:v>
                </c:pt>
                <c:pt idx="59">
                  <c:v>1985 Q1</c:v>
                </c:pt>
                <c:pt idx="60">
                  <c:v>1985 Q2</c:v>
                </c:pt>
                <c:pt idx="61">
                  <c:v>1985 Q3</c:v>
                </c:pt>
                <c:pt idx="62">
                  <c:v>1985 Q4</c:v>
                </c:pt>
                <c:pt idx="63">
                  <c:v>1986 Q1</c:v>
                </c:pt>
                <c:pt idx="64">
                  <c:v>1986 Q2</c:v>
                </c:pt>
                <c:pt idx="65">
                  <c:v>1986 Q3</c:v>
                </c:pt>
                <c:pt idx="66">
                  <c:v>1986 Q4</c:v>
                </c:pt>
                <c:pt idx="67">
                  <c:v>1987 Q1</c:v>
                </c:pt>
                <c:pt idx="68">
                  <c:v>1987 Q2</c:v>
                </c:pt>
                <c:pt idx="69">
                  <c:v>1987 Q3</c:v>
                </c:pt>
                <c:pt idx="70">
                  <c:v>1987 Q4</c:v>
                </c:pt>
                <c:pt idx="71">
                  <c:v>1988 Q1</c:v>
                </c:pt>
                <c:pt idx="72">
                  <c:v>1988 Q2</c:v>
                </c:pt>
                <c:pt idx="73">
                  <c:v>1988 Q3</c:v>
                </c:pt>
                <c:pt idx="74">
                  <c:v>1988 Q4</c:v>
                </c:pt>
                <c:pt idx="75">
                  <c:v>1989 Q1</c:v>
                </c:pt>
                <c:pt idx="76">
                  <c:v>1989 Q2</c:v>
                </c:pt>
                <c:pt idx="77">
                  <c:v>1989 Q3</c:v>
                </c:pt>
                <c:pt idx="78">
                  <c:v>1989 Q4</c:v>
                </c:pt>
                <c:pt idx="79">
                  <c:v>1990 Q1</c:v>
                </c:pt>
                <c:pt idx="80">
                  <c:v>1990 Q2</c:v>
                </c:pt>
                <c:pt idx="81">
                  <c:v>1990 Q3</c:v>
                </c:pt>
                <c:pt idx="82">
                  <c:v>1990 Q4</c:v>
                </c:pt>
                <c:pt idx="83">
                  <c:v>1991 Q1</c:v>
                </c:pt>
                <c:pt idx="84">
                  <c:v>1991 Q2</c:v>
                </c:pt>
                <c:pt idx="85">
                  <c:v>1991 Q3</c:v>
                </c:pt>
                <c:pt idx="86">
                  <c:v>1991 Q4</c:v>
                </c:pt>
                <c:pt idx="87">
                  <c:v>1992 Q1</c:v>
                </c:pt>
                <c:pt idx="88">
                  <c:v>1992 Q2</c:v>
                </c:pt>
                <c:pt idx="89">
                  <c:v>1992 Q3</c:v>
                </c:pt>
                <c:pt idx="90">
                  <c:v>1992 Q4</c:v>
                </c:pt>
                <c:pt idx="91">
                  <c:v>1993 Q1</c:v>
                </c:pt>
                <c:pt idx="92">
                  <c:v>1993 Q2</c:v>
                </c:pt>
                <c:pt idx="93">
                  <c:v>1993 Q3</c:v>
                </c:pt>
                <c:pt idx="94">
                  <c:v>1993 Q4</c:v>
                </c:pt>
                <c:pt idx="95">
                  <c:v>1994 Q1</c:v>
                </c:pt>
                <c:pt idx="96">
                  <c:v>1994 Q2</c:v>
                </c:pt>
                <c:pt idx="97">
                  <c:v>1994 Q3</c:v>
                </c:pt>
                <c:pt idx="98">
                  <c:v>1994 Q4</c:v>
                </c:pt>
                <c:pt idx="99">
                  <c:v>1995 Q1</c:v>
                </c:pt>
                <c:pt idx="100">
                  <c:v>1995 Q2</c:v>
                </c:pt>
                <c:pt idx="101">
                  <c:v>1995 Q3</c:v>
                </c:pt>
                <c:pt idx="102">
                  <c:v>1995 Q4</c:v>
                </c:pt>
                <c:pt idx="103">
                  <c:v>1996 Q1</c:v>
                </c:pt>
                <c:pt idx="104">
                  <c:v>1996 Q2</c:v>
                </c:pt>
                <c:pt idx="105">
                  <c:v>1996 Q3</c:v>
                </c:pt>
                <c:pt idx="106">
                  <c:v>1996 Q4</c:v>
                </c:pt>
                <c:pt idx="107">
                  <c:v>1997 Q1</c:v>
                </c:pt>
                <c:pt idx="108">
                  <c:v>1997 Q2</c:v>
                </c:pt>
                <c:pt idx="109">
                  <c:v>1997 Q3</c:v>
                </c:pt>
                <c:pt idx="110">
                  <c:v>1997 Q4</c:v>
                </c:pt>
                <c:pt idx="111">
                  <c:v>1998 Q1</c:v>
                </c:pt>
                <c:pt idx="112">
                  <c:v>1998 Q2</c:v>
                </c:pt>
                <c:pt idx="113">
                  <c:v>1998 Q3</c:v>
                </c:pt>
                <c:pt idx="114">
                  <c:v>1998 Q4</c:v>
                </c:pt>
                <c:pt idx="115">
                  <c:v>1999 Q1</c:v>
                </c:pt>
                <c:pt idx="116">
                  <c:v>1999 Q2</c:v>
                </c:pt>
                <c:pt idx="117">
                  <c:v>1999 Q3</c:v>
                </c:pt>
                <c:pt idx="118">
                  <c:v>1999 Q4</c:v>
                </c:pt>
                <c:pt idx="119">
                  <c:v>2000 Q1</c:v>
                </c:pt>
                <c:pt idx="120">
                  <c:v>2000 Q2</c:v>
                </c:pt>
                <c:pt idx="121">
                  <c:v>2000 Q3</c:v>
                </c:pt>
                <c:pt idx="122">
                  <c:v>2000 Q4</c:v>
                </c:pt>
                <c:pt idx="123">
                  <c:v>2001 Q1</c:v>
                </c:pt>
                <c:pt idx="124">
                  <c:v>2001 Q2</c:v>
                </c:pt>
                <c:pt idx="125">
                  <c:v>2001 Q3</c:v>
                </c:pt>
                <c:pt idx="126">
                  <c:v>2001 Q4</c:v>
                </c:pt>
                <c:pt idx="127">
                  <c:v>2002 Q1</c:v>
                </c:pt>
                <c:pt idx="128">
                  <c:v>2002 Q2</c:v>
                </c:pt>
                <c:pt idx="129">
                  <c:v>2002 Q3</c:v>
                </c:pt>
                <c:pt idx="130">
                  <c:v>2002 Q4</c:v>
                </c:pt>
                <c:pt idx="131">
                  <c:v>2003 Q1</c:v>
                </c:pt>
                <c:pt idx="132">
                  <c:v>2003 Q2</c:v>
                </c:pt>
                <c:pt idx="133">
                  <c:v>2003 Q3</c:v>
                </c:pt>
                <c:pt idx="134">
                  <c:v>2003 Q4</c:v>
                </c:pt>
                <c:pt idx="135">
                  <c:v>2004 Q1</c:v>
                </c:pt>
                <c:pt idx="136">
                  <c:v>2004 Q2</c:v>
                </c:pt>
                <c:pt idx="137">
                  <c:v>2004 Q3</c:v>
                </c:pt>
                <c:pt idx="138">
                  <c:v>2004 Q4</c:v>
                </c:pt>
                <c:pt idx="139">
                  <c:v>2005 Q1</c:v>
                </c:pt>
                <c:pt idx="140">
                  <c:v>2005 Q2</c:v>
                </c:pt>
                <c:pt idx="141">
                  <c:v>2005 Q3</c:v>
                </c:pt>
                <c:pt idx="142">
                  <c:v>2005 Q4</c:v>
                </c:pt>
                <c:pt idx="143">
                  <c:v>2006 Q1</c:v>
                </c:pt>
                <c:pt idx="144">
                  <c:v>2006 Q2</c:v>
                </c:pt>
                <c:pt idx="145">
                  <c:v>2006 Q3</c:v>
                </c:pt>
                <c:pt idx="146">
                  <c:v>2006 Q4</c:v>
                </c:pt>
                <c:pt idx="147">
                  <c:v>2007 Q1</c:v>
                </c:pt>
                <c:pt idx="148">
                  <c:v>2007 Q2</c:v>
                </c:pt>
                <c:pt idx="149">
                  <c:v>2007 Q3</c:v>
                </c:pt>
                <c:pt idx="150">
                  <c:v>2007 Q4</c:v>
                </c:pt>
                <c:pt idx="151">
                  <c:v>2008 Q1</c:v>
                </c:pt>
                <c:pt idx="152">
                  <c:v>2008 Q2</c:v>
                </c:pt>
                <c:pt idx="153">
                  <c:v>2008 Q3</c:v>
                </c:pt>
                <c:pt idx="154">
                  <c:v>2008 Q4</c:v>
                </c:pt>
                <c:pt idx="155">
                  <c:v>2009 Q1</c:v>
                </c:pt>
                <c:pt idx="156">
                  <c:v>2009 Q2</c:v>
                </c:pt>
                <c:pt idx="157">
                  <c:v>2009 Q3</c:v>
                </c:pt>
                <c:pt idx="158">
                  <c:v>2009 Q4</c:v>
                </c:pt>
                <c:pt idx="159">
                  <c:v>2010 Q1</c:v>
                </c:pt>
                <c:pt idx="160">
                  <c:v>2010 Q2</c:v>
                </c:pt>
                <c:pt idx="161">
                  <c:v>2010 Q3</c:v>
                </c:pt>
                <c:pt idx="162">
                  <c:v>2010 Q4</c:v>
                </c:pt>
                <c:pt idx="163">
                  <c:v>2011 Q1</c:v>
                </c:pt>
                <c:pt idx="164">
                  <c:v>2011 Q2</c:v>
                </c:pt>
                <c:pt idx="165">
                  <c:v>2011 Q3</c:v>
                </c:pt>
                <c:pt idx="166">
                  <c:v>2011 Q4</c:v>
                </c:pt>
                <c:pt idx="167">
                  <c:v>2012 Q1</c:v>
                </c:pt>
                <c:pt idx="168">
                  <c:v>2012 Q2</c:v>
                </c:pt>
                <c:pt idx="169">
                  <c:v>2012 Q3</c:v>
                </c:pt>
                <c:pt idx="170">
                  <c:v>2012 Q4</c:v>
                </c:pt>
                <c:pt idx="171">
                  <c:v>2013 Q1</c:v>
                </c:pt>
                <c:pt idx="172">
                  <c:v>2013 Q2</c:v>
                </c:pt>
                <c:pt idx="173">
                  <c:v>2013 Q3</c:v>
                </c:pt>
                <c:pt idx="174">
                  <c:v>2013 Q4</c:v>
                </c:pt>
                <c:pt idx="175">
                  <c:v>2014 Q1</c:v>
                </c:pt>
                <c:pt idx="176">
                  <c:v>2014 Q2</c:v>
                </c:pt>
                <c:pt idx="177">
                  <c:v>2014 Q3</c:v>
                </c:pt>
                <c:pt idx="178">
                  <c:v>2014 Q4</c:v>
                </c:pt>
                <c:pt idx="179">
                  <c:v>2015 Q1</c:v>
                </c:pt>
                <c:pt idx="180">
                  <c:v>2015 Q2</c:v>
                </c:pt>
                <c:pt idx="181">
                  <c:v>2015 Q3</c:v>
                </c:pt>
                <c:pt idx="182">
                  <c:v>2015 Q4</c:v>
                </c:pt>
                <c:pt idx="183">
                  <c:v>2016 Q1</c:v>
                </c:pt>
                <c:pt idx="184">
                  <c:v>2016 Q2</c:v>
                </c:pt>
                <c:pt idx="185">
                  <c:v>2016 Q3</c:v>
                </c:pt>
                <c:pt idx="186">
                  <c:v>2016 Q4</c:v>
                </c:pt>
                <c:pt idx="187">
                  <c:v>2017 Q1</c:v>
                </c:pt>
                <c:pt idx="188">
                  <c:v>2017 Q2</c:v>
                </c:pt>
                <c:pt idx="189">
                  <c:v>2017 Q3</c:v>
                </c:pt>
                <c:pt idx="190">
                  <c:v>2017 Q4</c:v>
                </c:pt>
                <c:pt idx="191">
                  <c:v>2018 Q1</c:v>
                </c:pt>
                <c:pt idx="192">
                  <c:v>2018 Q2</c:v>
                </c:pt>
                <c:pt idx="193">
                  <c:v>2018 Q3</c:v>
                </c:pt>
                <c:pt idx="194">
                  <c:v>2018 Q4</c:v>
                </c:pt>
                <c:pt idx="195">
                  <c:v>2019 Q1</c:v>
                </c:pt>
                <c:pt idx="196">
                  <c:v>2019 Q2</c:v>
                </c:pt>
                <c:pt idx="197">
                  <c:v>2019 Q3</c:v>
                </c:pt>
                <c:pt idx="198">
                  <c:v>2019 Q4</c:v>
                </c:pt>
                <c:pt idx="199">
                  <c:v>2020 Q1</c:v>
                </c:pt>
                <c:pt idx="200">
                  <c:v>2020 Q2</c:v>
                </c:pt>
                <c:pt idx="201">
                  <c:v>2020 Q3</c:v>
                </c:pt>
                <c:pt idx="202">
                  <c:v>2020 Q4</c:v>
                </c:pt>
                <c:pt idx="203">
                  <c:v>2021 Q1</c:v>
                </c:pt>
                <c:pt idx="204">
                  <c:v>2021 Q2</c:v>
                </c:pt>
                <c:pt idx="205">
                  <c:v>2021 Q3</c:v>
                </c:pt>
                <c:pt idx="206">
                  <c:v>2021 Q4</c:v>
                </c:pt>
                <c:pt idx="207">
                  <c:v>2022 Q1</c:v>
                </c:pt>
                <c:pt idx="208">
                  <c:v>2022 Q2</c:v>
                </c:pt>
                <c:pt idx="209">
                  <c:v>2022 Q3</c:v>
                </c:pt>
                <c:pt idx="210">
                  <c:v>2022 Q4</c:v>
                </c:pt>
                <c:pt idx="211">
                  <c:v>2023 Q1</c:v>
                </c:pt>
                <c:pt idx="212">
                  <c:v>2023 Q2</c:v>
                </c:pt>
                <c:pt idx="213">
                  <c:v>2023 Q3</c:v>
                </c:pt>
                <c:pt idx="214">
                  <c:v>2023 Q4</c:v>
                </c:pt>
                <c:pt idx="215">
                  <c:v>2024 Q1</c:v>
                </c:pt>
                <c:pt idx="216">
                  <c:v>2024 Q2</c:v>
                </c:pt>
                <c:pt idx="217">
                  <c:v>2024 Q3</c:v>
                </c:pt>
                <c:pt idx="218">
                  <c:v>2024 Q4</c:v>
                </c:pt>
                <c:pt idx="219">
                  <c:v>2025 Q1</c:v>
                </c:pt>
                <c:pt idx="220">
                  <c:v>2025 Q2</c:v>
                </c:pt>
                <c:pt idx="221">
                  <c:v>2025 Q3</c:v>
                </c:pt>
                <c:pt idx="222">
                  <c:v>2025 Q4</c:v>
                </c:pt>
                <c:pt idx="223">
                  <c:v>2026 Q1</c:v>
                </c:pt>
                <c:pt idx="224">
                  <c:v>2026 Q2</c:v>
                </c:pt>
                <c:pt idx="225">
                  <c:v>2026 Q3</c:v>
                </c:pt>
              </c:strCache>
            </c:strRef>
          </c:cat>
          <c:val>
            <c:numRef>
              <c:f>'Taxes Transfers FIM Calculation'!$N$4:$N$229</c:f>
              <c:numCache>
                <c:formatCode>General</c:formatCode>
                <c:ptCount val="226"/>
                <c:pt idx="0">
                  <c:v>-4.5818701048852306</c:v>
                </c:pt>
                <c:pt idx="1">
                  <c:v>0.65983179476808029</c:v>
                </c:pt>
                <c:pt idx="2">
                  <c:v>0.9101397883987401</c:v>
                </c:pt>
                <c:pt idx="3">
                  <c:v>-4.3786884282241969</c:v>
                </c:pt>
                <c:pt idx="4">
                  <c:v>-4.4048395202074992</c:v>
                </c:pt>
                <c:pt idx="5">
                  <c:v>-4.4324798813504289</c:v>
                </c:pt>
                <c:pt idx="6">
                  <c:v>-4.6641265356400812</c:v>
                </c:pt>
                <c:pt idx="7">
                  <c:v>-0.35380814186304299</c:v>
                </c:pt>
                <c:pt idx="8">
                  <c:v>-1.0446114164153852</c:v>
                </c:pt>
                <c:pt idx="9">
                  <c:v>-0.65985320670813852</c:v>
                </c:pt>
                <c:pt idx="10">
                  <c:v>-0.22731327951495095</c:v>
                </c:pt>
                <c:pt idx="11">
                  <c:v>-0.250865450339322</c:v>
                </c:pt>
                <c:pt idx="12">
                  <c:v>0.15923589665097698</c:v>
                </c:pt>
                <c:pt idx="13">
                  <c:v>0.23755046495366097</c:v>
                </c:pt>
                <c:pt idx="14">
                  <c:v>-0.31421323804642298</c:v>
                </c:pt>
                <c:pt idx="15">
                  <c:v>0.39848123689025805</c:v>
                </c:pt>
                <c:pt idx="16">
                  <c:v>0.61099428962720914</c:v>
                </c:pt>
                <c:pt idx="17">
                  <c:v>0.64708989638623193</c:v>
                </c:pt>
                <c:pt idx="18">
                  <c:v>1.0331735515256462</c:v>
                </c:pt>
                <c:pt idx="19">
                  <c:v>1.680027849845287</c:v>
                </c:pt>
                <c:pt idx="20">
                  <c:v>2.99773207385909</c:v>
                </c:pt>
                <c:pt idx="21">
                  <c:v>1.486463193667398</c:v>
                </c:pt>
                <c:pt idx="22">
                  <c:v>0.29931504718829799</c:v>
                </c:pt>
                <c:pt idx="23">
                  <c:v>0.33019312446624899</c:v>
                </c:pt>
                <c:pt idx="24">
                  <c:v>-0.33765722663573472</c:v>
                </c:pt>
                <c:pt idx="25">
                  <c:v>2.2772535765258603E-2</c:v>
                </c:pt>
                <c:pt idx="26">
                  <c:v>-8.5814038157804903E-2</c:v>
                </c:pt>
                <c:pt idx="27">
                  <c:v>-0.36494993626600147</c:v>
                </c:pt>
                <c:pt idx="28">
                  <c:v>-0.85725166044521295</c:v>
                </c:pt>
                <c:pt idx="29">
                  <c:v>-0.48896335630948001</c:v>
                </c:pt>
                <c:pt idx="30">
                  <c:v>-0.46609271192132901</c:v>
                </c:pt>
                <c:pt idx="31">
                  <c:v>-0.42511618393172801</c:v>
                </c:pt>
                <c:pt idx="32">
                  <c:v>-0.62323856721163695</c:v>
                </c:pt>
                <c:pt idx="33">
                  <c:v>-0.50139413624953399</c:v>
                </c:pt>
                <c:pt idx="34">
                  <c:v>-0.43270325149720201</c:v>
                </c:pt>
                <c:pt idx="35">
                  <c:v>-0.31238162022441102</c:v>
                </c:pt>
                <c:pt idx="36">
                  <c:v>3.8382750445053959E-2</c:v>
                </c:pt>
                <c:pt idx="37">
                  <c:v>6.73736759369995E-2</c:v>
                </c:pt>
                <c:pt idx="38">
                  <c:v>0.14123077606703621</c:v>
                </c:pt>
                <c:pt idx="39">
                  <c:v>0.65909552850530395</c:v>
                </c:pt>
                <c:pt idx="40">
                  <c:v>0.73828528973264307</c:v>
                </c:pt>
                <c:pt idx="41">
                  <c:v>1.004797209064157</c:v>
                </c:pt>
                <c:pt idx="42">
                  <c:v>0.57945025559792385</c:v>
                </c:pt>
                <c:pt idx="43">
                  <c:v>-0.14593217014982002</c:v>
                </c:pt>
                <c:pt idx="44">
                  <c:v>-0.13352895165821299</c:v>
                </c:pt>
                <c:pt idx="45">
                  <c:v>-0.19464616991260503</c:v>
                </c:pt>
                <c:pt idx="46">
                  <c:v>0.12669207701858629</c:v>
                </c:pt>
                <c:pt idx="47">
                  <c:v>0.25661381739148181</c:v>
                </c:pt>
                <c:pt idx="48">
                  <c:v>0.3107570061164463</c:v>
                </c:pt>
                <c:pt idx="49">
                  <c:v>0.58488894382113765</c:v>
                </c:pt>
                <c:pt idx="50">
                  <c:v>0.95004396832218996</c:v>
                </c:pt>
                <c:pt idx="51">
                  <c:v>1.043318283250527</c:v>
                </c:pt>
                <c:pt idx="52">
                  <c:v>0.67348849927210108</c:v>
                </c:pt>
                <c:pt idx="53">
                  <c:v>0.39628263686053394</c:v>
                </c:pt>
                <c:pt idx="54">
                  <c:v>-0.16650288873319996</c:v>
                </c:pt>
                <c:pt idx="55">
                  <c:v>-0.30084489770245715</c:v>
                </c:pt>
                <c:pt idx="56">
                  <c:v>-0.38438831363358833</c:v>
                </c:pt>
                <c:pt idx="57">
                  <c:v>-0.42389193105574197</c:v>
                </c:pt>
                <c:pt idx="58">
                  <c:v>-0.45892048342152103</c:v>
                </c:pt>
                <c:pt idx="59">
                  <c:v>-0.64976045002803695</c:v>
                </c:pt>
                <c:pt idx="60">
                  <c:v>-7.78437544203818E-2</c:v>
                </c:pt>
                <c:pt idx="61">
                  <c:v>-0.27295734572466662</c:v>
                </c:pt>
                <c:pt idx="62">
                  <c:v>-0.59004221380543098</c:v>
                </c:pt>
                <c:pt idx="63">
                  <c:v>-0.2010783330294367</c:v>
                </c:pt>
                <c:pt idx="64">
                  <c:v>-0.18542927112729096</c:v>
                </c:pt>
                <c:pt idx="65">
                  <c:v>-4.7570356648140993E-2</c:v>
                </c:pt>
                <c:pt idx="66">
                  <c:v>-0.17701692233077471</c:v>
                </c:pt>
                <c:pt idx="67">
                  <c:v>0.13793399277264301</c:v>
                </c:pt>
                <c:pt idx="68">
                  <c:v>-0.67404721928964206</c:v>
                </c:pt>
                <c:pt idx="69">
                  <c:v>-0.42655401433340201</c:v>
                </c:pt>
                <c:pt idx="70">
                  <c:v>-0.2598942727987773</c:v>
                </c:pt>
                <c:pt idx="71">
                  <c:v>-0.26936810810753686</c:v>
                </c:pt>
                <c:pt idx="72">
                  <c:v>-0.15908753842145379</c:v>
                </c:pt>
                <c:pt idx="73">
                  <c:v>-6.0971482049320888E-2</c:v>
                </c:pt>
                <c:pt idx="74">
                  <c:v>-0.1242605600216718</c:v>
                </c:pt>
                <c:pt idx="75">
                  <c:v>-0.30193315158404377</c:v>
                </c:pt>
                <c:pt idx="76">
                  <c:v>7.2952376704293942E-2</c:v>
                </c:pt>
                <c:pt idx="77">
                  <c:v>-2.9942823189898993E-2</c:v>
                </c:pt>
                <c:pt idx="78">
                  <c:v>0.27494687049746142</c:v>
                </c:pt>
                <c:pt idx="79">
                  <c:v>0.31877554836192667</c:v>
                </c:pt>
                <c:pt idx="80">
                  <c:v>0.1973185271051614</c:v>
                </c:pt>
                <c:pt idx="81">
                  <c:v>0.33270621599390504</c:v>
                </c:pt>
                <c:pt idx="82">
                  <c:v>0.54140605229186001</c:v>
                </c:pt>
                <c:pt idx="83">
                  <c:v>0.76657087474701902</c:v>
                </c:pt>
                <c:pt idx="84">
                  <c:v>0.89561094055758994</c:v>
                </c:pt>
                <c:pt idx="85">
                  <c:v>0.75040618159899497</c:v>
                </c:pt>
                <c:pt idx="86">
                  <c:v>0.84799542061030297</c:v>
                </c:pt>
                <c:pt idx="87">
                  <c:v>1.0739016929706691</c:v>
                </c:pt>
                <c:pt idx="88">
                  <c:v>0.91683210522268599</c:v>
                </c:pt>
                <c:pt idx="89">
                  <c:v>0.72166130022684971</c:v>
                </c:pt>
                <c:pt idx="90">
                  <c:v>0.356303233629362</c:v>
                </c:pt>
                <c:pt idx="91">
                  <c:v>0.41009670140499399</c:v>
                </c:pt>
                <c:pt idx="92">
                  <c:v>0.1575282334760337</c:v>
                </c:pt>
                <c:pt idx="93">
                  <c:v>2.9530299664693005E-2</c:v>
                </c:pt>
                <c:pt idx="94">
                  <c:v>-9.0247598941162008E-2</c:v>
                </c:pt>
                <c:pt idx="95">
                  <c:v>-0.28646813933784793</c:v>
                </c:pt>
                <c:pt idx="96">
                  <c:v>-0.33874071367785391</c:v>
                </c:pt>
                <c:pt idx="97">
                  <c:v>-0.326887541210308</c:v>
                </c:pt>
                <c:pt idx="98">
                  <c:v>-9.8245370108640998E-2</c:v>
                </c:pt>
                <c:pt idx="99">
                  <c:v>-0.12598555511218498</c:v>
                </c:pt>
                <c:pt idx="100">
                  <c:v>-5.1707472477967975E-2</c:v>
                </c:pt>
                <c:pt idx="101">
                  <c:v>-1.4506335302288981E-2</c:v>
                </c:pt>
                <c:pt idx="102">
                  <c:v>-0.27713131413221748</c:v>
                </c:pt>
                <c:pt idx="103">
                  <c:v>-0.33022329373301201</c:v>
                </c:pt>
                <c:pt idx="104">
                  <c:v>-0.25790177457246682</c:v>
                </c:pt>
                <c:pt idx="105">
                  <c:v>-0.35109033675604384</c:v>
                </c:pt>
                <c:pt idx="106">
                  <c:v>-0.14532603717253251</c:v>
                </c:pt>
                <c:pt idx="107">
                  <c:v>-0.45792508744809701</c:v>
                </c:pt>
                <c:pt idx="108">
                  <c:v>-0.70479523304549607</c:v>
                </c:pt>
                <c:pt idx="109">
                  <c:v>-0.60017887983985196</c:v>
                </c:pt>
                <c:pt idx="110">
                  <c:v>-0.56526391829476696</c:v>
                </c:pt>
                <c:pt idx="111">
                  <c:v>-0.711876996837424</c:v>
                </c:pt>
                <c:pt idx="112">
                  <c:v>-0.57248151355222598</c:v>
                </c:pt>
                <c:pt idx="113">
                  <c:v>-0.61672908899090806</c:v>
                </c:pt>
                <c:pt idx="114">
                  <c:v>-0.56655591026722996</c:v>
                </c:pt>
                <c:pt idx="115">
                  <c:v>-0.40898313528928698</c:v>
                </c:pt>
                <c:pt idx="116">
                  <c:v>-0.26371986407319742</c:v>
                </c:pt>
                <c:pt idx="117">
                  <c:v>-0.22305910284694541</c:v>
                </c:pt>
                <c:pt idx="118">
                  <c:v>-0.30455777079041479</c:v>
                </c:pt>
                <c:pt idx="119">
                  <c:v>-0.46992573081563482</c:v>
                </c:pt>
                <c:pt idx="120">
                  <c:v>-0.23671174253881988</c:v>
                </c:pt>
                <c:pt idx="121">
                  <c:v>-3.0525526185820606E-2</c:v>
                </c:pt>
                <c:pt idx="122">
                  <c:v>2.2104706070291649E-2</c:v>
                </c:pt>
                <c:pt idx="123">
                  <c:v>0.22750209327569967</c:v>
                </c:pt>
                <c:pt idx="124">
                  <c:v>0.29279975623812698</c:v>
                </c:pt>
                <c:pt idx="125">
                  <c:v>1.28271010401888</c:v>
                </c:pt>
                <c:pt idx="126">
                  <c:v>1.0803546854637249</c:v>
                </c:pt>
                <c:pt idx="127">
                  <c:v>1.374487752815656</c:v>
                </c:pt>
                <c:pt idx="128">
                  <c:v>1.8251001665499822</c:v>
                </c:pt>
                <c:pt idx="129">
                  <c:v>1.4894200218045139</c:v>
                </c:pt>
                <c:pt idx="130">
                  <c:v>1.092733477013397</c:v>
                </c:pt>
                <c:pt idx="131">
                  <c:v>1.2294349560113085</c:v>
                </c:pt>
                <c:pt idx="132">
                  <c:v>1.112783253143357</c:v>
                </c:pt>
                <c:pt idx="133">
                  <c:v>0.96332556084116594</c:v>
                </c:pt>
                <c:pt idx="134">
                  <c:v>0.66878749076039223</c:v>
                </c:pt>
                <c:pt idx="135">
                  <c:v>0.2464733591163171</c:v>
                </c:pt>
                <c:pt idx="136">
                  <c:v>0.24465226371166399</c:v>
                </c:pt>
                <c:pt idx="137">
                  <c:v>-4.0541117495030005E-2</c:v>
                </c:pt>
                <c:pt idx="138">
                  <c:v>-1.7901348464577083E-3</c:v>
                </c:pt>
                <c:pt idx="139">
                  <c:v>-0.48617422976321401</c:v>
                </c:pt>
                <c:pt idx="140">
                  <c:v>-0.52325019071839352</c:v>
                </c:pt>
                <c:pt idx="141">
                  <c:v>-0.47826221362353749</c:v>
                </c:pt>
                <c:pt idx="142">
                  <c:v>-0.48138003642710381</c:v>
                </c:pt>
                <c:pt idx="143">
                  <c:v>-0.63080434359695803</c:v>
                </c:pt>
                <c:pt idx="144">
                  <c:v>-0.6189324910750863</c:v>
                </c:pt>
                <c:pt idx="145">
                  <c:v>-0.32334698411642299</c:v>
                </c:pt>
                <c:pt idx="146">
                  <c:v>-0.46774264920614594</c:v>
                </c:pt>
                <c:pt idx="147">
                  <c:v>-0.32436862020964796</c:v>
                </c:pt>
                <c:pt idx="148">
                  <c:v>-0.33979496340961218</c:v>
                </c:pt>
                <c:pt idx="149">
                  <c:v>-0.119647833068104</c:v>
                </c:pt>
                <c:pt idx="150">
                  <c:v>0.1599711597632946</c:v>
                </c:pt>
                <c:pt idx="151">
                  <c:v>0.1663307248612414</c:v>
                </c:pt>
                <c:pt idx="152">
                  <c:v>2.3532875151400221</c:v>
                </c:pt>
                <c:pt idx="153">
                  <c:v>1.214551384771146</c:v>
                </c:pt>
                <c:pt idx="154">
                  <c:v>1.0686113993438342</c:v>
                </c:pt>
                <c:pt idx="155">
                  <c:v>2.7185797551817901</c:v>
                </c:pt>
                <c:pt idx="156">
                  <c:v>1.7329863184224821</c:v>
                </c:pt>
                <c:pt idx="157">
                  <c:v>2.4671865205720769</c:v>
                </c:pt>
                <c:pt idx="158">
                  <c:v>2.3091619701127191</c:v>
                </c:pt>
                <c:pt idx="159">
                  <c:v>2.1665566104097902</c:v>
                </c:pt>
                <c:pt idx="160">
                  <c:v>1.2909236155061119</c:v>
                </c:pt>
                <c:pt idx="161">
                  <c:v>1.171266885587241</c:v>
                </c:pt>
                <c:pt idx="162">
                  <c:v>1.0121212284682319</c:v>
                </c:pt>
                <c:pt idx="163">
                  <c:v>-0.18505777906910914</c:v>
                </c:pt>
                <c:pt idx="164">
                  <c:v>-0.45013706127385866</c:v>
                </c:pt>
                <c:pt idx="165">
                  <c:v>-0.60974147605481499</c:v>
                </c:pt>
                <c:pt idx="166">
                  <c:v>-0.62375171743205304</c:v>
                </c:pt>
                <c:pt idx="167">
                  <c:v>-0.74867617374718698</c:v>
                </c:pt>
                <c:pt idx="168">
                  <c:v>-0.61132845040223693</c:v>
                </c:pt>
                <c:pt idx="169">
                  <c:v>-0.47705027072065898</c:v>
                </c:pt>
                <c:pt idx="170">
                  <c:v>-0.52615987039631507</c:v>
                </c:pt>
                <c:pt idx="171">
                  <c:v>-0.84188157643015915</c:v>
                </c:pt>
                <c:pt idx="172">
                  <c:v>-0.86384141406037374</c:v>
                </c:pt>
                <c:pt idx="173">
                  <c:v>-0.41194625625883241</c:v>
                </c:pt>
                <c:pt idx="174">
                  <c:v>-0.49449338839000501</c:v>
                </c:pt>
                <c:pt idx="175">
                  <c:v>-0.66709575030816692</c:v>
                </c:pt>
                <c:pt idx="176">
                  <c:v>-0.49421094734957194</c:v>
                </c:pt>
                <c:pt idx="177">
                  <c:v>-0.32739320742005601</c:v>
                </c:pt>
                <c:pt idx="178">
                  <c:v>-0.19959197528799399</c:v>
                </c:pt>
                <c:pt idx="179">
                  <c:v>-3.636119145565897E-2</c:v>
                </c:pt>
                <c:pt idx="180">
                  <c:v>-5.7651032485816961E-2</c:v>
                </c:pt>
                <c:pt idx="181">
                  <c:v>-8.9638531220692985E-2</c:v>
                </c:pt>
                <c:pt idx="182">
                  <c:v>-0.120913564691849</c:v>
                </c:pt>
                <c:pt idx="183">
                  <c:v>7.3625442755579917E-3</c:v>
                </c:pt>
                <c:pt idx="184">
                  <c:v>-9.3965949979449848E-3</c:v>
                </c:pt>
                <c:pt idx="185">
                  <c:v>-0.11915360891529</c:v>
                </c:pt>
                <c:pt idx="186">
                  <c:v>-2.7549820640693203E-2</c:v>
                </c:pt>
                <c:pt idx="187">
                  <c:v>0.16922915815199496</c:v>
                </c:pt>
                <c:pt idx="188">
                  <c:v>0.1329715646515072</c:v>
                </c:pt>
                <c:pt idx="189">
                  <c:v>6.96773714202958E-2</c:v>
                </c:pt>
                <c:pt idx="190">
                  <c:v>-0.12604175530330758</c:v>
                </c:pt>
                <c:pt idx="191">
                  <c:v>9.0336134277157809E-2</c:v>
                </c:pt>
                <c:pt idx="192">
                  <c:v>0.24874228645008761</c:v>
                </c:pt>
                <c:pt idx="193">
                  <c:v>6.57668332248562E-2</c:v>
                </c:pt>
                <c:pt idx="194">
                  <c:v>7.1357591586607191E-2</c:v>
                </c:pt>
                <c:pt idx="195">
                  <c:v>0.10825255347021201</c:v>
                </c:pt>
                <c:pt idx="196">
                  <c:v>4.2688522205469995E-2</c:v>
                </c:pt>
                <c:pt idx="197">
                  <c:v>0.221514734374406</c:v>
                </c:pt>
                <c:pt idx="198">
                  <c:v>0.29547704614650799</c:v>
                </c:pt>
                <c:pt idx="199">
                  <c:v>3.7957319861071009E-2</c:v>
                </c:pt>
                <c:pt idx="200">
                  <c:v>13.033792781310096</c:v>
                </c:pt>
                <c:pt idx="201">
                  <c:v>4.4731511788871927</c:v>
                </c:pt>
                <c:pt idx="202">
                  <c:v>-2.7654983977918981</c:v>
                </c:pt>
                <c:pt idx="203">
                  <c:v>7.2962088959912652</c:v>
                </c:pt>
                <c:pt idx="204">
                  <c:v>-1.0928834211571539</c:v>
                </c:pt>
                <c:pt idx="205">
                  <c:v>-2.180774531725679</c:v>
                </c:pt>
                <c:pt idx="206">
                  <c:v>-2.3787444372072564</c:v>
                </c:pt>
                <c:pt idx="207">
                  <c:v>-2.7780933504058547</c:v>
                </c:pt>
                <c:pt idx="208">
                  <c:v>-3.90066676729775</c:v>
                </c:pt>
                <c:pt idx="209">
                  <c:v>-2.1793938087475873</c:v>
                </c:pt>
                <c:pt idx="210">
                  <c:v>-0.74499652114988701</c:v>
                </c:pt>
                <c:pt idx="211">
                  <c:v>-0.46864686426845603</c:v>
                </c:pt>
                <c:pt idx="212">
                  <c:v>-0.69280368055738406</c:v>
                </c:pt>
                <c:pt idx="213">
                  <c:v>-0.46700850461249799</c:v>
                </c:pt>
                <c:pt idx="214">
                  <c:v>-0.66954731551364088</c:v>
                </c:pt>
                <c:pt idx="215">
                  <c:v>8.0212469071239023E-2</c:v>
                </c:pt>
                <c:pt idx="216">
                  <c:v>-3.4008795316350371E-3</c:v>
                </c:pt>
                <c:pt idx="217">
                  <c:v>2.3425183011679951E-3</c:v>
                </c:pt>
                <c:pt idx="218">
                  <c:v>0.29237995405058204</c:v>
                </c:pt>
                <c:pt idx="219">
                  <c:v>-0.1396942061183459</c:v>
                </c:pt>
                <c:pt idx="220">
                  <c:v>-0.1094233490046896</c:v>
                </c:pt>
                <c:pt idx="221">
                  <c:v>-4.5242188070780121E-3</c:v>
                </c:pt>
                <c:pt idx="222">
                  <c:v>-0.1711874057898739</c:v>
                </c:pt>
                <c:pt idx="223">
                  <c:v>0.14042296423331099</c:v>
                </c:pt>
                <c:pt idx="224">
                  <c:v>0.10816995622237</c:v>
                </c:pt>
                <c:pt idx="225">
                  <c:v>2.0835233022853505E-2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4-4DB1-9C22-783C24DE8B42}"/>
            </c:ext>
          </c:extLst>
        </c:ser>
        <c:ser>
          <c:idx val="0"/>
          <c:order val="1"/>
          <c:tx>
            <c:v>New FIM</c:v>
          </c:tx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FIM!$A$3:$A$228</c:f>
              <c:strCache>
                <c:ptCount val="226"/>
                <c:pt idx="0">
                  <c:v>1970 Q2</c:v>
                </c:pt>
                <c:pt idx="1">
                  <c:v>1970 Q3</c:v>
                </c:pt>
                <c:pt idx="2">
                  <c:v>1970 Q4</c:v>
                </c:pt>
                <c:pt idx="3">
                  <c:v>1971 Q1</c:v>
                </c:pt>
                <c:pt idx="4">
                  <c:v>1971 Q2</c:v>
                </c:pt>
                <c:pt idx="5">
                  <c:v>1971 Q3</c:v>
                </c:pt>
                <c:pt idx="6">
                  <c:v>1971 Q4</c:v>
                </c:pt>
                <c:pt idx="7">
                  <c:v>1972 Q1</c:v>
                </c:pt>
                <c:pt idx="8">
                  <c:v>1972 Q2</c:v>
                </c:pt>
                <c:pt idx="9">
                  <c:v>1972 Q3</c:v>
                </c:pt>
                <c:pt idx="10">
                  <c:v>1972 Q4</c:v>
                </c:pt>
                <c:pt idx="11">
                  <c:v>1973 Q1</c:v>
                </c:pt>
                <c:pt idx="12">
                  <c:v>1973 Q2</c:v>
                </c:pt>
                <c:pt idx="13">
                  <c:v>1973 Q3</c:v>
                </c:pt>
                <c:pt idx="14">
                  <c:v>1973 Q4</c:v>
                </c:pt>
                <c:pt idx="15">
                  <c:v>1974 Q1</c:v>
                </c:pt>
                <c:pt idx="16">
                  <c:v>1974 Q2</c:v>
                </c:pt>
                <c:pt idx="17">
                  <c:v>1974 Q3</c:v>
                </c:pt>
                <c:pt idx="18">
                  <c:v>1974 Q4</c:v>
                </c:pt>
                <c:pt idx="19">
                  <c:v>1975 Q1</c:v>
                </c:pt>
                <c:pt idx="20">
                  <c:v>1975 Q2</c:v>
                </c:pt>
                <c:pt idx="21">
                  <c:v>1975 Q3</c:v>
                </c:pt>
                <c:pt idx="22">
                  <c:v>1975 Q4</c:v>
                </c:pt>
                <c:pt idx="23">
                  <c:v>1976 Q1</c:v>
                </c:pt>
                <c:pt idx="24">
                  <c:v>1976 Q2</c:v>
                </c:pt>
                <c:pt idx="25">
                  <c:v>1976 Q3</c:v>
                </c:pt>
                <c:pt idx="26">
                  <c:v>1976 Q4</c:v>
                </c:pt>
                <c:pt idx="27">
                  <c:v>1977 Q1</c:v>
                </c:pt>
                <c:pt idx="28">
                  <c:v>1977 Q2</c:v>
                </c:pt>
                <c:pt idx="29">
                  <c:v>1977 Q3</c:v>
                </c:pt>
                <c:pt idx="30">
                  <c:v>1977 Q4</c:v>
                </c:pt>
                <c:pt idx="31">
                  <c:v>1978 Q1</c:v>
                </c:pt>
                <c:pt idx="32">
                  <c:v>1978 Q2</c:v>
                </c:pt>
                <c:pt idx="33">
                  <c:v>1978 Q3</c:v>
                </c:pt>
                <c:pt idx="34">
                  <c:v>1978 Q4</c:v>
                </c:pt>
                <c:pt idx="35">
                  <c:v>1979 Q1</c:v>
                </c:pt>
                <c:pt idx="36">
                  <c:v>1979 Q2</c:v>
                </c:pt>
                <c:pt idx="37">
                  <c:v>1979 Q3</c:v>
                </c:pt>
                <c:pt idx="38">
                  <c:v>1979 Q4</c:v>
                </c:pt>
                <c:pt idx="39">
                  <c:v>1980 Q1</c:v>
                </c:pt>
                <c:pt idx="40">
                  <c:v>1980 Q2</c:v>
                </c:pt>
                <c:pt idx="41">
                  <c:v>1980 Q3</c:v>
                </c:pt>
                <c:pt idx="42">
                  <c:v>1980 Q4</c:v>
                </c:pt>
                <c:pt idx="43">
                  <c:v>1981 Q1</c:v>
                </c:pt>
                <c:pt idx="44">
                  <c:v>1981 Q2</c:v>
                </c:pt>
                <c:pt idx="45">
                  <c:v>1981 Q3</c:v>
                </c:pt>
                <c:pt idx="46">
                  <c:v>1981 Q4</c:v>
                </c:pt>
                <c:pt idx="47">
                  <c:v>1982 Q1</c:v>
                </c:pt>
                <c:pt idx="48">
                  <c:v>1982 Q2</c:v>
                </c:pt>
                <c:pt idx="49">
                  <c:v>1982 Q3</c:v>
                </c:pt>
                <c:pt idx="50">
                  <c:v>1982 Q4</c:v>
                </c:pt>
                <c:pt idx="51">
                  <c:v>1983 Q1</c:v>
                </c:pt>
                <c:pt idx="52">
                  <c:v>1983 Q2</c:v>
                </c:pt>
                <c:pt idx="53">
                  <c:v>1983 Q3</c:v>
                </c:pt>
                <c:pt idx="54">
                  <c:v>1983 Q4</c:v>
                </c:pt>
                <c:pt idx="55">
                  <c:v>1984 Q1</c:v>
                </c:pt>
                <c:pt idx="56">
                  <c:v>1984 Q2</c:v>
                </c:pt>
                <c:pt idx="57">
                  <c:v>1984 Q3</c:v>
                </c:pt>
                <c:pt idx="58">
                  <c:v>1984 Q4</c:v>
                </c:pt>
                <c:pt idx="59">
                  <c:v>1985 Q1</c:v>
                </c:pt>
                <c:pt idx="60">
                  <c:v>1985 Q2</c:v>
                </c:pt>
                <c:pt idx="61">
                  <c:v>1985 Q3</c:v>
                </c:pt>
                <c:pt idx="62">
                  <c:v>1985 Q4</c:v>
                </c:pt>
                <c:pt idx="63">
                  <c:v>1986 Q1</c:v>
                </c:pt>
                <c:pt idx="64">
                  <c:v>1986 Q2</c:v>
                </c:pt>
                <c:pt idx="65">
                  <c:v>1986 Q3</c:v>
                </c:pt>
                <c:pt idx="66">
                  <c:v>1986 Q4</c:v>
                </c:pt>
                <c:pt idx="67">
                  <c:v>1987 Q1</c:v>
                </c:pt>
                <c:pt idx="68">
                  <c:v>1987 Q2</c:v>
                </c:pt>
                <c:pt idx="69">
                  <c:v>1987 Q3</c:v>
                </c:pt>
                <c:pt idx="70">
                  <c:v>1987 Q4</c:v>
                </c:pt>
                <c:pt idx="71">
                  <c:v>1988 Q1</c:v>
                </c:pt>
                <c:pt idx="72">
                  <c:v>1988 Q2</c:v>
                </c:pt>
                <c:pt idx="73">
                  <c:v>1988 Q3</c:v>
                </c:pt>
                <c:pt idx="74">
                  <c:v>1988 Q4</c:v>
                </c:pt>
                <c:pt idx="75">
                  <c:v>1989 Q1</c:v>
                </c:pt>
                <c:pt idx="76">
                  <c:v>1989 Q2</c:v>
                </c:pt>
                <c:pt idx="77">
                  <c:v>1989 Q3</c:v>
                </c:pt>
                <c:pt idx="78">
                  <c:v>1989 Q4</c:v>
                </c:pt>
                <c:pt idx="79">
                  <c:v>1990 Q1</c:v>
                </c:pt>
                <c:pt idx="80">
                  <c:v>1990 Q2</c:v>
                </c:pt>
                <c:pt idx="81">
                  <c:v>1990 Q3</c:v>
                </c:pt>
                <c:pt idx="82">
                  <c:v>1990 Q4</c:v>
                </c:pt>
                <c:pt idx="83">
                  <c:v>1991 Q1</c:v>
                </c:pt>
                <c:pt idx="84">
                  <c:v>1991 Q2</c:v>
                </c:pt>
                <c:pt idx="85">
                  <c:v>1991 Q3</c:v>
                </c:pt>
                <c:pt idx="86">
                  <c:v>1991 Q4</c:v>
                </c:pt>
                <c:pt idx="87">
                  <c:v>1992 Q1</c:v>
                </c:pt>
                <c:pt idx="88">
                  <c:v>1992 Q2</c:v>
                </c:pt>
                <c:pt idx="89">
                  <c:v>1992 Q3</c:v>
                </c:pt>
                <c:pt idx="90">
                  <c:v>1992 Q4</c:v>
                </c:pt>
                <c:pt idx="91">
                  <c:v>1993 Q1</c:v>
                </c:pt>
                <c:pt idx="92">
                  <c:v>1993 Q2</c:v>
                </c:pt>
                <c:pt idx="93">
                  <c:v>1993 Q3</c:v>
                </c:pt>
                <c:pt idx="94">
                  <c:v>1993 Q4</c:v>
                </c:pt>
                <c:pt idx="95">
                  <c:v>1994 Q1</c:v>
                </c:pt>
                <c:pt idx="96">
                  <c:v>1994 Q2</c:v>
                </c:pt>
                <c:pt idx="97">
                  <c:v>1994 Q3</c:v>
                </c:pt>
                <c:pt idx="98">
                  <c:v>1994 Q4</c:v>
                </c:pt>
                <c:pt idx="99">
                  <c:v>1995 Q1</c:v>
                </c:pt>
                <c:pt idx="100">
                  <c:v>1995 Q2</c:v>
                </c:pt>
                <c:pt idx="101">
                  <c:v>1995 Q3</c:v>
                </c:pt>
                <c:pt idx="102">
                  <c:v>1995 Q4</c:v>
                </c:pt>
                <c:pt idx="103">
                  <c:v>1996 Q1</c:v>
                </c:pt>
                <c:pt idx="104">
                  <c:v>1996 Q2</c:v>
                </c:pt>
                <c:pt idx="105">
                  <c:v>1996 Q3</c:v>
                </c:pt>
                <c:pt idx="106">
                  <c:v>1996 Q4</c:v>
                </c:pt>
                <c:pt idx="107">
                  <c:v>1997 Q1</c:v>
                </c:pt>
                <c:pt idx="108">
                  <c:v>1997 Q2</c:v>
                </c:pt>
                <c:pt idx="109">
                  <c:v>1997 Q3</c:v>
                </c:pt>
                <c:pt idx="110">
                  <c:v>1997 Q4</c:v>
                </c:pt>
                <c:pt idx="111">
                  <c:v>1998 Q1</c:v>
                </c:pt>
                <c:pt idx="112">
                  <c:v>1998 Q2</c:v>
                </c:pt>
                <c:pt idx="113">
                  <c:v>1998 Q3</c:v>
                </c:pt>
                <c:pt idx="114">
                  <c:v>1998 Q4</c:v>
                </c:pt>
                <c:pt idx="115">
                  <c:v>1999 Q1</c:v>
                </c:pt>
                <c:pt idx="116">
                  <c:v>1999 Q2</c:v>
                </c:pt>
                <c:pt idx="117">
                  <c:v>1999 Q3</c:v>
                </c:pt>
                <c:pt idx="118">
                  <c:v>1999 Q4</c:v>
                </c:pt>
                <c:pt idx="119">
                  <c:v>2000 Q1</c:v>
                </c:pt>
                <c:pt idx="120">
                  <c:v>2000 Q2</c:v>
                </c:pt>
                <c:pt idx="121">
                  <c:v>2000 Q3</c:v>
                </c:pt>
                <c:pt idx="122">
                  <c:v>2000 Q4</c:v>
                </c:pt>
                <c:pt idx="123">
                  <c:v>2001 Q1</c:v>
                </c:pt>
                <c:pt idx="124">
                  <c:v>2001 Q2</c:v>
                </c:pt>
                <c:pt idx="125">
                  <c:v>2001 Q3</c:v>
                </c:pt>
                <c:pt idx="126">
                  <c:v>2001 Q4</c:v>
                </c:pt>
                <c:pt idx="127">
                  <c:v>2002 Q1</c:v>
                </c:pt>
                <c:pt idx="128">
                  <c:v>2002 Q2</c:v>
                </c:pt>
                <c:pt idx="129">
                  <c:v>2002 Q3</c:v>
                </c:pt>
                <c:pt idx="130">
                  <c:v>2002 Q4</c:v>
                </c:pt>
                <c:pt idx="131">
                  <c:v>2003 Q1</c:v>
                </c:pt>
                <c:pt idx="132">
                  <c:v>2003 Q2</c:v>
                </c:pt>
                <c:pt idx="133">
                  <c:v>2003 Q3</c:v>
                </c:pt>
                <c:pt idx="134">
                  <c:v>2003 Q4</c:v>
                </c:pt>
                <c:pt idx="135">
                  <c:v>2004 Q1</c:v>
                </c:pt>
                <c:pt idx="136">
                  <c:v>2004 Q2</c:v>
                </c:pt>
                <c:pt idx="137">
                  <c:v>2004 Q3</c:v>
                </c:pt>
                <c:pt idx="138">
                  <c:v>2004 Q4</c:v>
                </c:pt>
                <c:pt idx="139">
                  <c:v>2005 Q1</c:v>
                </c:pt>
                <c:pt idx="140">
                  <c:v>2005 Q2</c:v>
                </c:pt>
                <c:pt idx="141">
                  <c:v>2005 Q3</c:v>
                </c:pt>
                <c:pt idx="142">
                  <c:v>2005 Q4</c:v>
                </c:pt>
                <c:pt idx="143">
                  <c:v>2006 Q1</c:v>
                </c:pt>
                <c:pt idx="144">
                  <c:v>2006 Q2</c:v>
                </c:pt>
                <c:pt idx="145">
                  <c:v>2006 Q3</c:v>
                </c:pt>
                <c:pt idx="146">
                  <c:v>2006 Q4</c:v>
                </c:pt>
                <c:pt idx="147">
                  <c:v>2007 Q1</c:v>
                </c:pt>
                <c:pt idx="148">
                  <c:v>2007 Q2</c:v>
                </c:pt>
                <c:pt idx="149">
                  <c:v>2007 Q3</c:v>
                </c:pt>
                <c:pt idx="150">
                  <c:v>2007 Q4</c:v>
                </c:pt>
                <c:pt idx="151">
                  <c:v>2008 Q1</c:v>
                </c:pt>
                <c:pt idx="152">
                  <c:v>2008 Q2</c:v>
                </c:pt>
                <c:pt idx="153">
                  <c:v>2008 Q3</c:v>
                </c:pt>
                <c:pt idx="154">
                  <c:v>2008 Q4</c:v>
                </c:pt>
                <c:pt idx="155">
                  <c:v>2009 Q1</c:v>
                </c:pt>
                <c:pt idx="156">
                  <c:v>2009 Q2</c:v>
                </c:pt>
                <c:pt idx="157">
                  <c:v>2009 Q3</c:v>
                </c:pt>
                <c:pt idx="158">
                  <c:v>2009 Q4</c:v>
                </c:pt>
                <c:pt idx="159">
                  <c:v>2010 Q1</c:v>
                </c:pt>
                <c:pt idx="160">
                  <c:v>2010 Q2</c:v>
                </c:pt>
                <c:pt idx="161">
                  <c:v>2010 Q3</c:v>
                </c:pt>
                <c:pt idx="162">
                  <c:v>2010 Q4</c:v>
                </c:pt>
                <c:pt idx="163">
                  <c:v>2011 Q1</c:v>
                </c:pt>
                <c:pt idx="164">
                  <c:v>2011 Q2</c:v>
                </c:pt>
                <c:pt idx="165">
                  <c:v>2011 Q3</c:v>
                </c:pt>
                <c:pt idx="166">
                  <c:v>2011 Q4</c:v>
                </c:pt>
                <c:pt idx="167">
                  <c:v>2012 Q1</c:v>
                </c:pt>
                <c:pt idx="168">
                  <c:v>2012 Q2</c:v>
                </c:pt>
                <c:pt idx="169">
                  <c:v>2012 Q3</c:v>
                </c:pt>
                <c:pt idx="170">
                  <c:v>2012 Q4</c:v>
                </c:pt>
                <c:pt idx="171">
                  <c:v>2013 Q1</c:v>
                </c:pt>
                <c:pt idx="172">
                  <c:v>2013 Q2</c:v>
                </c:pt>
                <c:pt idx="173">
                  <c:v>2013 Q3</c:v>
                </c:pt>
                <c:pt idx="174">
                  <c:v>2013 Q4</c:v>
                </c:pt>
                <c:pt idx="175">
                  <c:v>2014 Q1</c:v>
                </c:pt>
                <c:pt idx="176">
                  <c:v>2014 Q2</c:v>
                </c:pt>
                <c:pt idx="177">
                  <c:v>2014 Q3</c:v>
                </c:pt>
                <c:pt idx="178">
                  <c:v>2014 Q4</c:v>
                </c:pt>
                <c:pt idx="179">
                  <c:v>2015 Q1</c:v>
                </c:pt>
                <c:pt idx="180">
                  <c:v>2015 Q2</c:v>
                </c:pt>
                <c:pt idx="181">
                  <c:v>2015 Q3</c:v>
                </c:pt>
                <c:pt idx="182">
                  <c:v>2015 Q4</c:v>
                </c:pt>
                <c:pt idx="183">
                  <c:v>2016 Q1</c:v>
                </c:pt>
                <c:pt idx="184">
                  <c:v>2016 Q2</c:v>
                </c:pt>
                <c:pt idx="185">
                  <c:v>2016 Q3</c:v>
                </c:pt>
                <c:pt idx="186">
                  <c:v>2016 Q4</c:v>
                </c:pt>
                <c:pt idx="187">
                  <c:v>2017 Q1</c:v>
                </c:pt>
                <c:pt idx="188">
                  <c:v>2017 Q2</c:v>
                </c:pt>
                <c:pt idx="189">
                  <c:v>2017 Q3</c:v>
                </c:pt>
                <c:pt idx="190">
                  <c:v>2017 Q4</c:v>
                </c:pt>
                <c:pt idx="191">
                  <c:v>2018 Q1</c:v>
                </c:pt>
                <c:pt idx="192">
                  <c:v>2018 Q2</c:v>
                </c:pt>
                <c:pt idx="193">
                  <c:v>2018 Q3</c:v>
                </c:pt>
                <c:pt idx="194">
                  <c:v>2018 Q4</c:v>
                </c:pt>
                <c:pt idx="195">
                  <c:v>2019 Q1</c:v>
                </c:pt>
                <c:pt idx="196">
                  <c:v>2019 Q2</c:v>
                </c:pt>
                <c:pt idx="197">
                  <c:v>2019 Q3</c:v>
                </c:pt>
                <c:pt idx="198">
                  <c:v>2019 Q4</c:v>
                </c:pt>
                <c:pt idx="199">
                  <c:v>2020 Q1</c:v>
                </c:pt>
                <c:pt idx="200">
                  <c:v>2020 Q2</c:v>
                </c:pt>
                <c:pt idx="201">
                  <c:v>2020 Q3</c:v>
                </c:pt>
                <c:pt idx="202">
                  <c:v>2020 Q4</c:v>
                </c:pt>
                <c:pt idx="203">
                  <c:v>2021 Q1</c:v>
                </c:pt>
                <c:pt idx="204">
                  <c:v>2021 Q2</c:v>
                </c:pt>
                <c:pt idx="205">
                  <c:v>2021 Q3</c:v>
                </c:pt>
                <c:pt idx="206">
                  <c:v>2021 Q4</c:v>
                </c:pt>
                <c:pt idx="207">
                  <c:v>2022 Q1</c:v>
                </c:pt>
                <c:pt idx="208">
                  <c:v>2022 Q2</c:v>
                </c:pt>
                <c:pt idx="209">
                  <c:v>2022 Q3</c:v>
                </c:pt>
                <c:pt idx="210">
                  <c:v>2022 Q4</c:v>
                </c:pt>
                <c:pt idx="211">
                  <c:v>2023 Q1</c:v>
                </c:pt>
                <c:pt idx="212">
                  <c:v>2023 Q2</c:v>
                </c:pt>
                <c:pt idx="213">
                  <c:v>2023 Q3</c:v>
                </c:pt>
                <c:pt idx="214">
                  <c:v>2023 Q4</c:v>
                </c:pt>
                <c:pt idx="215">
                  <c:v>2024 Q1</c:v>
                </c:pt>
                <c:pt idx="216">
                  <c:v>2024 Q2</c:v>
                </c:pt>
                <c:pt idx="217">
                  <c:v>2024 Q3</c:v>
                </c:pt>
                <c:pt idx="218">
                  <c:v>2024 Q4</c:v>
                </c:pt>
                <c:pt idx="219">
                  <c:v>2025 Q1</c:v>
                </c:pt>
                <c:pt idx="220">
                  <c:v>2025 Q2</c:v>
                </c:pt>
                <c:pt idx="221">
                  <c:v>2025 Q3</c:v>
                </c:pt>
                <c:pt idx="222">
                  <c:v>2025 Q4</c:v>
                </c:pt>
                <c:pt idx="223">
                  <c:v>2026 Q1</c:v>
                </c:pt>
                <c:pt idx="224">
                  <c:v>2026 Q2</c:v>
                </c:pt>
                <c:pt idx="225">
                  <c:v>2026 Q3</c:v>
                </c:pt>
              </c:strCache>
            </c:strRef>
          </c:cat>
          <c:val>
            <c:numRef>
              <c:f>'Taxes Transfers FIM Calculation'!$M$4:$M$229</c:f>
              <c:numCache>
                <c:formatCode>General</c:formatCode>
                <c:ptCount val="226"/>
                <c:pt idx="0">
                  <c:v>-5.2720636195207398</c:v>
                </c:pt>
                <c:pt idx="1">
                  <c:v>0.58281886189798371</c:v>
                </c:pt>
                <c:pt idx="2">
                  <c:v>0.8352914869521133</c:v>
                </c:pt>
                <c:pt idx="3">
                  <c:v>-4.8873100818188275</c:v>
                </c:pt>
                <c:pt idx="4">
                  <c:v>-4.8728104505693626</c:v>
                </c:pt>
                <c:pt idx="5">
                  <c:v>-4.8515475037875744</c:v>
                </c:pt>
                <c:pt idx="6">
                  <c:v>-5.2511835715712216</c:v>
                </c:pt>
                <c:pt idx="7">
                  <c:v>-0.38058614540017383</c:v>
                </c:pt>
                <c:pt idx="8">
                  <c:v>-1.130876295011829</c:v>
                </c:pt>
                <c:pt idx="9">
                  <c:v>-0.71837567528432933</c:v>
                </c:pt>
                <c:pt idx="10">
                  <c:v>-0.25531824714070767</c:v>
                </c:pt>
                <c:pt idx="11">
                  <c:v>-0.27877006616588534</c:v>
                </c:pt>
                <c:pt idx="12">
                  <c:v>0.16098505325573637</c:v>
                </c:pt>
                <c:pt idx="13">
                  <c:v>0.24939759688176688</c:v>
                </c:pt>
                <c:pt idx="14">
                  <c:v>-0.33317817725684568</c:v>
                </c:pt>
                <c:pt idx="15">
                  <c:v>0.41801308727381897</c:v>
                </c:pt>
                <c:pt idx="16">
                  <c:v>0.66424613579704928</c:v>
                </c:pt>
                <c:pt idx="17">
                  <c:v>0.70752629923471066</c:v>
                </c:pt>
                <c:pt idx="18">
                  <c:v>1.0360464475451361</c:v>
                </c:pt>
                <c:pt idx="19">
                  <c:v>1.8258979527996526</c:v>
                </c:pt>
                <c:pt idx="20">
                  <c:v>3.2147837831412134</c:v>
                </c:pt>
                <c:pt idx="21">
                  <c:v>1.6159930871499382</c:v>
                </c:pt>
                <c:pt idx="22">
                  <c:v>0.31991789151657535</c:v>
                </c:pt>
                <c:pt idx="23">
                  <c:v>0.35823284108579495</c:v>
                </c:pt>
                <c:pt idx="24">
                  <c:v>-0.35829936561322989</c:v>
                </c:pt>
                <c:pt idx="25">
                  <c:v>2.1932578182039874E-2</c:v>
                </c:pt>
                <c:pt idx="26">
                  <c:v>-9.6853510979691429E-2</c:v>
                </c:pt>
                <c:pt idx="27">
                  <c:v>-0.40401964226642972</c:v>
                </c:pt>
                <c:pt idx="28">
                  <c:v>-0.91612549280395716</c:v>
                </c:pt>
                <c:pt idx="29">
                  <c:v>-0.52788098672671868</c:v>
                </c:pt>
                <c:pt idx="30">
                  <c:v>-0.51710536062459256</c:v>
                </c:pt>
                <c:pt idx="31">
                  <c:v>-0.46079162082864183</c:v>
                </c:pt>
                <c:pt idx="32">
                  <c:v>-0.70268672575923063</c:v>
                </c:pt>
                <c:pt idx="33">
                  <c:v>-0.53839756798684446</c:v>
                </c:pt>
                <c:pt idx="34">
                  <c:v>-0.47219069988985712</c:v>
                </c:pt>
                <c:pt idx="35">
                  <c:v>-0.34250049679200378</c:v>
                </c:pt>
                <c:pt idx="36">
                  <c:v>3.4534185106899241E-2</c:v>
                </c:pt>
                <c:pt idx="37">
                  <c:v>6.896780417251927E-2</c:v>
                </c:pt>
                <c:pt idx="38">
                  <c:v>0.14826117690723359</c:v>
                </c:pt>
                <c:pt idx="39">
                  <c:v>0.71131063626653113</c:v>
                </c:pt>
                <c:pt idx="40">
                  <c:v>0.73291212796290139</c:v>
                </c:pt>
                <c:pt idx="41">
                  <c:v>1.1165148807513621</c:v>
                </c:pt>
                <c:pt idx="42">
                  <c:v>0.63885928272650305</c:v>
                </c:pt>
                <c:pt idx="43">
                  <c:v>-0.16150565678946624</c:v>
                </c:pt>
                <c:pt idx="44">
                  <c:v>-0.1462144351928972</c:v>
                </c:pt>
                <c:pt idx="45">
                  <c:v>-0.20922096423154907</c:v>
                </c:pt>
                <c:pt idx="46">
                  <c:v>0.12722166257128309</c:v>
                </c:pt>
                <c:pt idx="47">
                  <c:v>0.27544452296475702</c:v>
                </c:pt>
                <c:pt idx="48">
                  <c:v>0.31815345080596175</c:v>
                </c:pt>
                <c:pt idx="49">
                  <c:v>0.62683688792486736</c:v>
                </c:pt>
                <c:pt idx="50">
                  <c:v>1.0437472693907974</c:v>
                </c:pt>
                <c:pt idx="51">
                  <c:v>1.0894416172337684</c:v>
                </c:pt>
                <c:pt idx="52">
                  <c:v>0.72963611294237163</c:v>
                </c:pt>
                <c:pt idx="53">
                  <c:v>0.42880274808699337</c:v>
                </c:pt>
                <c:pt idx="54">
                  <c:v>-0.17998292637349395</c:v>
                </c:pt>
                <c:pt idx="55">
                  <c:v>-0.31843308277545163</c:v>
                </c:pt>
                <c:pt idx="56">
                  <c:v>-0.41504433625999287</c:v>
                </c:pt>
                <c:pt idx="57">
                  <c:v>-0.44486374458806105</c:v>
                </c:pt>
                <c:pt idx="58">
                  <c:v>-0.49038816912025929</c:v>
                </c:pt>
                <c:pt idx="59">
                  <c:v>-0.72010763037820102</c:v>
                </c:pt>
                <c:pt idx="60">
                  <c:v>-8.4063765300583584E-2</c:v>
                </c:pt>
                <c:pt idx="61">
                  <c:v>-0.29943507733234048</c:v>
                </c:pt>
                <c:pt idx="62">
                  <c:v>-0.6081756597237985</c:v>
                </c:pt>
                <c:pt idx="63">
                  <c:v>-0.21288020973648111</c:v>
                </c:pt>
                <c:pt idx="64">
                  <c:v>-0.19171373802195787</c:v>
                </c:pt>
                <c:pt idx="65">
                  <c:v>-5.2551728743059363E-2</c:v>
                </c:pt>
                <c:pt idx="66">
                  <c:v>-0.18529363601299273</c:v>
                </c:pt>
                <c:pt idx="67">
                  <c:v>0.1393387623997904</c:v>
                </c:pt>
                <c:pt idx="68">
                  <c:v>-0.73197742162785184</c:v>
                </c:pt>
                <c:pt idx="69">
                  <c:v>-0.45936044331747083</c:v>
                </c:pt>
                <c:pt idx="70">
                  <c:v>-0.26676960997178095</c:v>
                </c:pt>
                <c:pt idx="71">
                  <c:v>-0.29657976929542135</c:v>
                </c:pt>
                <c:pt idx="72">
                  <c:v>-0.1697552049497405</c:v>
                </c:pt>
                <c:pt idx="73">
                  <c:v>-6.7801652335188117E-2</c:v>
                </c:pt>
                <c:pt idx="74">
                  <c:v>-0.13460722631756264</c:v>
                </c:pt>
                <c:pt idx="75">
                  <c:v>-0.31851775550881634</c:v>
                </c:pt>
                <c:pt idx="76">
                  <c:v>7.420085744831624E-2</c:v>
                </c:pt>
                <c:pt idx="77">
                  <c:v>-3.2782918376927345E-2</c:v>
                </c:pt>
                <c:pt idx="78">
                  <c:v>0.28396701637672322</c:v>
                </c:pt>
                <c:pt idx="79">
                  <c:v>0.33796599645797315</c:v>
                </c:pt>
                <c:pt idx="80">
                  <c:v>0.2020928904495688</c:v>
                </c:pt>
                <c:pt idx="81">
                  <c:v>0.34922771595791985</c:v>
                </c:pt>
                <c:pt idx="82">
                  <c:v>0.55018567084805581</c:v>
                </c:pt>
                <c:pt idx="83">
                  <c:v>0.76253249038499149</c:v>
                </c:pt>
                <c:pt idx="84">
                  <c:v>0.92551507540728961</c:v>
                </c:pt>
                <c:pt idx="85">
                  <c:v>0.77161929303051435</c:v>
                </c:pt>
                <c:pt idx="86">
                  <c:v>0.85679207244546196</c:v>
                </c:pt>
                <c:pt idx="87">
                  <c:v>1.1585163625096211</c:v>
                </c:pt>
                <c:pt idx="88">
                  <c:v>0.94463693184935138</c:v>
                </c:pt>
                <c:pt idx="89">
                  <c:v>0.7567741848127999</c:v>
                </c:pt>
                <c:pt idx="90">
                  <c:v>0.3758148928340424</c:v>
                </c:pt>
                <c:pt idx="91">
                  <c:v>0.4138795006468613</c:v>
                </c:pt>
                <c:pt idx="92">
                  <c:v>0.15652193252270277</c:v>
                </c:pt>
                <c:pt idx="93">
                  <c:v>2.2022954092481624E-2</c:v>
                </c:pt>
                <c:pt idx="94">
                  <c:v>-0.10331934410345481</c:v>
                </c:pt>
                <c:pt idx="95">
                  <c:v>-0.30103363761663238</c:v>
                </c:pt>
                <c:pt idx="96">
                  <c:v>-0.35267602163159628</c:v>
                </c:pt>
                <c:pt idx="97">
                  <c:v>-0.34449913485227596</c:v>
                </c:pt>
                <c:pt idx="98">
                  <c:v>-0.10361813481470064</c:v>
                </c:pt>
                <c:pt idx="99">
                  <c:v>-0.12971114524229979</c:v>
                </c:pt>
                <c:pt idx="100">
                  <c:v>-5.5451124182833496E-2</c:v>
                </c:pt>
                <c:pt idx="101">
                  <c:v>-1.5862569562382425E-2</c:v>
                </c:pt>
                <c:pt idx="102">
                  <c:v>-0.2878196305164426</c:v>
                </c:pt>
                <c:pt idx="103">
                  <c:v>-0.34751633734439186</c:v>
                </c:pt>
                <c:pt idx="104">
                  <c:v>-0.27238692085999289</c:v>
                </c:pt>
                <c:pt idx="105">
                  <c:v>-0.3630510290596472</c:v>
                </c:pt>
                <c:pt idx="106">
                  <c:v>-0.1531499990825248</c:v>
                </c:pt>
                <c:pt idx="107">
                  <c:v>-0.482541524038753</c:v>
                </c:pt>
                <c:pt idx="108">
                  <c:v>-0.71545601081403376</c:v>
                </c:pt>
                <c:pt idx="109">
                  <c:v>-0.64145856516498434</c:v>
                </c:pt>
                <c:pt idx="110">
                  <c:v>-0.59634453145911348</c:v>
                </c:pt>
                <c:pt idx="111">
                  <c:v>-0.73679804740422772</c:v>
                </c:pt>
                <c:pt idx="112">
                  <c:v>-0.61415517821192844</c:v>
                </c:pt>
                <c:pt idx="113">
                  <c:v>-0.65021206468205739</c:v>
                </c:pt>
                <c:pt idx="114">
                  <c:v>-0.59820441846123551</c:v>
                </c:pt>
                <c:pt idx="115">
                  <c:v>-0.42582229709030395</c:v>
                </c:pt>
                <c:pt idx="116">
                  <c:v>-0.28549370837432464</c:v>
                </c:pt>
                <c:pt idx="117">
                  <c:v>-0.23652337379742225</c:v>
                </c:pt>
                <c:pt idx="118">
                  <c:v>-0.32607363158159902</c:v>
                </c:pt>
                <c:pt idx="119">
                  <c:v>-0.51433065192187699</c:v>
                </c:pt>
                <c:pt idx="120">
                  <c:v>-0.24624022161465536</c:v>
                </c:pt>
                <c:pt idx="121">
                  <c:v>-3.4145470367765052E-2</c:v>
                </c:pt>
                <c:pt idx="122">
                  <c:v>2.1631388680817366E-2</c:v>
                </c:pt>
                <c:pt idx="123">
                  <c:v>0.23478764602907964</c:v>
                </c:pt>
                <c:pt idx="124">
                  <c:v>0.29530073554088265</c:v>
                </c:pt>
                <c:pt idx="125">
                  <c:v>1.2921170581994645</c:v>
                </c:pt>
                <c:pt idx="126">
                  <c:v>1.1392354432959189</c:v>
                </c:pt>
                <c:pt idx="127">
                  <c:v>1.3693811444424937</c:v>
                </c:pt>
                <c:pt idx="128">
                  <c:v>1.8743378996880857</c:v>
                </c:pt>
                <c:pt idx="129">
                  <c:v>1.533523293543438</c:v>
                </c:pt>
                <c:pt idx="130">
                  <c:v>1.1203239822845843</c:v>
                </c:pt>
                <c:pt idx="131">
                  <c:v>1.2659561864998434</c:v>
                </c:pt>
                <c:pt idx="132">
                  <c:v>1.146000025653986</c:v>
                </c:pt>
                <c:pt idx="133">
                  <c:v>1.014159167607334</c:v>
                </c:pt>
                <c:pt idx="134">
                  <c:v>0.68354985463493845</c:v>
                </c:pt>
                <c:pt idx="135">
                  <c:v>0.25873116394946744</c:v>
                </c:pt>
                <c:pt idx="136">
                  <c:v>0.25114490187873595</c:v>
                </c:pt>
                <c:pt idx="137">
                  <c:v>-4.3350337709653103E-2</c:v>
                </c:pt>
                <c:pt idx="138">
                  <c:v>-3.0680477141595609E-3</c:v>
                </c:pt>
                <c:pt idx="139">
                  <c:v>-0.5031418572991444</c:v>
                </c:pt>
                <c:pt idx="140">
                  <c:v>-0.55674072648388673</c:v>
                </c:pt>
                <c:pt idx="141">
                  <c:v>-0.51002904533141391</c:v>
                </c:pt>
                <c:pt idx="142">
                  <c:v>-0.49613161562056868</c:v>
                </c:pt>
                <c:pt idx="143">
                  <c:v>-0.66328979864038096</c:v>
                </c:pt>
                <c:pt idx="144">
                  <c:v>-0.65077909665646383</c:v>
                </c:pt>
                <c:pt idx="145">
                  <c:v>-0.34055154858449305</c:v>
                </c:pt>
                <c:pt idx="146">
                  <c:v>-0.48036663794104428</c:v>
                </c:pt>
                <c:pt idx="147">
                  <c:v>-0.342370789767032</c:v>
                </c:pt>
                <c:pt idx="148">
                  <c:v>-0.35228144883903417</c:v>
                </c:pt>
                <c:pt idx="149">
                  <c:v>-0.12510737788203613</c:v>
                </c:pt>
                <c:pt idx="150">
                  <c:v>0.16629192047406463</c:v>
                </c:pt>
                <c:pt idx="151">
                  <c:v>0.17001287849757388</c:v>
                </c:pt>
                <c:pt idx="152">
                  <c:v>2.4009221995128014</c:v>
                </c:pt>
                <c:pt idx="153">
                  <c:v>1.2158253796088097</c:v>
                </c:pt>
                <c:pt idx="154">
                  <c:v>0.97683818451558824</c:v>
                </c:pt>
                <c:pt idx="155">
                  <c:v>2.6057010584827274</c:v>
                </c:pt>
                <c:pt idx="156">
                  <c:v>1.7023590147383652</c:v>
                </c:pt>
                <c:pt idx="157">
                  <c:v>2.551421309801631</c:v>
                </c:pt>
                <c:pt idx="158">
                  <c:v>2.3031770260565123</c:v>
                </c:pt>
                <c:pt idx="159">
                  <c:v>2.2038979940079075</c:v>
                </c:pt>
                <c:pt idx="160">
                  <c:v>1.3160834109187058</c:v>
                </c:pt>
                <c:pt idx="161">
                  <c:v>1.1916845338493556</c:v>
                </c:pt>
                <c:pt idx="162">
                  <c:v>1.0446928618037616</c:v>
                </c:pt>
                <c:pt idx="163">
                  <c:v>-0.19423823423139211</c:v>
                </c:pt>
                <c:pt idx="164">
                  <c:v>-0.46531519488441597</c:v>
                </c:pt>
                <c:pt idx="165">
                  <c:v>-0.6280066983633531</c:v>
                </c:pt>
                <c:pt idx="166">
                  <c:v>-0.63166560178447895</c:v>
                </c:pt>
                <c:pt idx="167">
                  <c:v>-0.7839007883031931</c:v>
                </c:pt>
                <c:pt idx="168">
                  <c:v>-0.61879876004360157</c:v>
                </c:pt>
                <c:pt idx="169">
                  <c:v>-0.48475286151789809</c:v>
                </c:pt>
                <c:pt idx="170">
                  <c:v>-0.54533632692798084</c:v>
                </c:pt>
                <c:pt idx="171">
                  <c:v>-0.87001905477915531</c:v>
                </c:pt>
                <c:pt idx="172">
                  <c:v>-0.8775841857664175</c:v>
                </c:pt>
                <c:pt idx="173">
                  <c:v>-0.42146022905223368</c:v>
                </c:pt>
                <c:pt idx="174">
                  <c:v>-0.51462920883360008</c:v>
                </c:pt>
                <c:pt idx="175">
                  <c:v>-0.69276713783918953</c:v>
                </c:pt>
                <c:pt idx="176">
                  <c:v>-0.5158184283798517</c:v>
                </c:pt>
                <c:pt idx="177">
                  <c:v>-0.34099398056800562</c:v>
                </c:pt>
                <c:pt idx="178">
                  <c:v>-0.20937854590702665</c:v>
                </c:pt>
                <c:pt idx="179">
                  <c:v>-3.9290549051406908E-2</c:v>
                </c:pt>
                <c:pt idx="180">
                  <c:v>-6.043993284896447E-2</c:v>
                </c:pt>
                <c:pt idx="181">
                  <c:v>-9.3050677543518534E-2</c:v>
                </c:pt>
                <c:pt idx="182">
                  <c:v>-0.12315025987017295</c:v>
                </c:pt>
                <c:pt idx="183">
                  <c:v>7.4181379510047368E-3</c:v>
                </c:pt>
                <c:pt idx="184">
                  <c:v>-1.0140318653498067E-2</c:v>
                </c:pt>
                <c:pt idx="185">
                  <c:v>-0.12328908172518804</c:v>
                </c:pt>
                <c:pt idx="186">
                  <c:v>-2.8565642431359069E-2</c:v>
                </c:pt>
                <c:pt idx="187">
                  <c:v>0.17631791702255781</c:v>
                </c:pt>
                <c:pt idx="188">
                  <c:v>0.13536246814578343</c:v>
                </c:pt>
                <c:pt idx="189">
                  <c:v>7.146856264721152E-2</c:v>
                </c:pt>
                <c:pt idx="190">
                  <c:v>-0.13296023983465785</c:v>
                </c:pt>
                <c:pt idx="191">
                  <c:v>9.3732967700277461E-2</c:v>
                </c:pt>
                <c:pt idx="192">
                  <c:v>0.25560862687620478</c:v>
                </c:pt>
                <c:pt idx="193">
                  <c:v>6.6950827612534083E-2</c:v>
                </c:pt>
                <c:pt idx="194">
                  <c:v>7.2714094318047692E-2</c:v>
                </c:pt>
                <c:pt idx="195">
                  <c:v>0.1082721671112786</c:v>
                </c:pt>
                <c:pt idx="196">
                  <c:v>4.4006185090637265E-2</c:v>
                </c:pt>
                <c:pt idx="197">
                  <c:v>0.22979088608283074</c:v>
                </c:pt>
                <c:pt idx="198">
                  <c:v>0.30427706400755256</c:v>
                </c:pt>
                <c:pt idx="199">
                  <c:v>3.5940501271373979E-2</c:v>
                </c:pt>
                <c:pt idx="200">
                  <c:v>8.8301679899219394</c:v>
                </c:pt>
                <c:pt idx="201">
                  <c:v>5.7159797814439894</c:v>
                </c:pt>
                <c:pt idx="202">
                  <c:v>-2.9952371046537922</c:v>
                </c:pt>
                <c:pt idx="203">
                  <c:v>7.7427370660321406</c:v>
                </c:pt>
                <c:pt idx="204">
                  <c:v>-1.2987755405977119</c:v>
                </c:pt>
                <c:pt idx="205">
                  <c:v>-2.3577068711951976</c:v>
                </c:pt>
                <c:pt idx="206">
                  <c:v>-2.6040499935229833</c:v>
                </c:pt>
                <c:pt idx="207">
                  <c:v>-3.0228122002084317</c:v>
                </c:pt>
                <c:pt idx="208">
                  <c:v>-4.3109649105199255</c:v>
                </c:pt>
                <c:pt idx="209">
                  <c:v>-2.3091198475275085</c:v>
                </c:pt>
                <c:pt idx="210">
                  <c:v>-0.77566554154322087</c:v>
                </c:pt>
                <c:pt idx="211">
                  <c:v>-0.50730556795333248</c:v>
                </c:pt>
                <c:pt idx="212">
                  <c:v>-0.7170881373601139</c:v>
                </c:pt>
                <c:pt idx="213">
                  <c:v>-0.48474657156094492</c:v>
                </c:pt>
                <c:pt idx="214">
                  <c:v>-0.69960635732537058</c:v>
                </c:pt>
                <c:pt idx="215">
                  <c:v>8.2548284590634166E-2</c:v>
                </c:pt>
                <c:pt idx="216">
                  <c:v>-6.6198801868158959E-3</c:v>
                </c:pt>
                <c:pt idx="217">
                  <c:v>-8.8428610278160243E-4</c:v>
                </c:pt>
                <c:pt idx="218">
                  <c:v>0.3895023189578013</c:v>
                </c:pt>
                <c:pt idx="219">
                  <c:v>-0.1464093841531694</c:v>
                </c:pt>
                <c:pt idx="220">
                  <c:v>-8.1287502982738846E-2</c:v>
                </c:pt>
                <c:pt idx="221">
                  <c:v>0.15657084631769486</c:v>
                </c:pt>
                <c:pt idx="222">
                  <c:v>-2.7360382825448781E-2</c:v>
                </c:pt>
                <c:pt idx="223">
                  <c:v>-9.8393823440082143E-2</c:v>
                </c:pt>
                <c:pt idx="224">
                  <c:v>-0.14938009376541436</c:v>
                </c:pt>
                <c:pt idx="225">
                  <c:v>-7.2470116537622267E-2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4-4DB1-9C22-783C24DE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35055"/>
        <c:axId val="139133135"/>
      </c:lineChart>
      <c:catAx>
        <c:axId val="13913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3135"/>
        <c:crosses val="autoZero"/>
        <c:auto val="1"/>
        <c:lblAlgn val="ctr"/>
        <c:lblOffset val="100"/>
        <c:noMultiLvlLbl val="0"/>
      </c:catAx>
      <c:valAx>
        <c:axId val="1391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vs Old Federal Purchases FIM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Old FIM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FIM!$A$3:$A$228</c:f>
              <c:strCache>
                <c:ptCount val="226"/>
                <c:pt idx="0">
                  <c:v>1970 Q2</c:v>
                </c:pt>
                <c:pt idx="1">
                  <c:v>1970 Q3</c:v>
                </c:pt>
                <c:pt idx="2">
                  <c:v>1970 Q4</c:v>
                </c:pt>
                <c:pt idx="3">
                  <c:v>1971 Q1</c:v>
                </c:pt>
                <c:pt idx="4">
                  <c:v>1971 Q2</c:v>
                </c:pt>
                <c:pt idx="5">
                  <c:v>1971 Q3</c:v>
                </c:pt>
                <c:pt idx="6">
                  <c:v>1971 Q4</c:v>
                </c:pt>
                <c:pt idx="7">
                  <c:v>1972 Q1</c:v>
                </c:pt>
                <c:pt idx="8">
                  <c:v>1972 Q2</c:v>
                </c:pt>
                <c:pt idx="9">
                  <c:v>1972 Q3</c:v>
                </c:pt>
                <c:pt idx="10">
                  <c:v>1972 Q4</c:v>
                </c:pt>
                <c:pt idx="11">
                  <c:v>1973 Q1</c:v>
                </c:pt>
                <c:pt idx="12">
                  <c:v>1973 Q2</c:v>
                </c:pt>
                <c:pt idx="13">
                  <c:v>1973 Q3</c:v>
                </c:pt>
                <c:pt idx="14">
                  <c:v>1973 Q4</c:v>
                </c:pt>
                <c:pt idx="15">
                  <c:v>1974 Q1</c:v>
                </c:pt>
                <c:pt idx="16">
                  <c:v>1974 Q2</c:v>
                </c:pt>
                <c:pt idx="17">
                  <c:v>1974 Q3</c:v>
                </c:pt>
                <c:pt idx="18">
                  <c:v>1974 Q4</c:v>
                </c:pt>
                <c:pt idx="19">
                  <c:v>1975 Q1</c:v>
                </c:pt>
                <c:pt idx="20">
                  <c:v>1975 Q2</c:v>
                </c:pt>
                <c:pt idx="21">
                  <c:v>1975 Q3</c:v>
                </c:pt>
                <c:pt idx="22">
                  <c:v>1975 Q4</c:v>
                </c:pt>
                <c:pt idx="23">
                  <c:v>1976 Q1</c:v>
                </c:pt>
                <c:pt idx="24">
                  <c:v>1976 Q2</c:v>
                </c:pt>
                <c:pt idx="25">
                  <c:v>1976 Q3</c:v>
                </c:pt>
                <c:pt idx="26">
                  <c:v>1976 Q4</c:v>
                </c:pt>
                <c:pt idx="27">
                  <c:v>1977 Q1</c:v>
                </c:pt>
                <c:pt idx="28">
                  <c:v>1977 Q2</c:v>
                </c:pt>
                <c:pt idx="29">
                  <c:v>1977 Q3</c:v>
                </c:pt>
                <c:pt idx="30">
                  <c:v>1977 Q4</c:v>
                </c:pt>
                <c:pt idx="31">
                  <c:v>1978 Q1</c:v>
                </c:pt>
                <c:pt idx="32">
                  <c:v>1978 Q2</c:v>
                </c:pt>
                <c:pt idx="33">
                  <c:v>1978 Q3</c:v>
                </c:pt>
                <c:pt idx="34">
                  <c:v>1978 Q4</c:v>
                </c:pt>
                <c:pt idx="35">
                  <c:v>1979 Q1</c:v>
                </c:pt>
                <c:pt idx="36">
                  <c:v>1979 Q2</c:v>
                </c:pt>
                <c:pt idx="37">
                  <c:v>1979 Q3</c:v>
                </c:pt>
                <c:pt idx="38">
                  <c:v>1979 Q4</c:v>
                </c:pt>
                <c:pt idx="39">
                  <c:v>1980 Q1</c:v>
                </c:pt>
                <c:pt idx="40">
                  <c:v>1980 Q2</c:v>
                </c:pt>
                <c:pt idx="41">
                  <c:v>1980 Q3</c:v>
                </c:pt>
                <c:pt idx="42">
                  <c:v>1980 Q4</c:v>
                </c:pt>
                <c:pt idx="43">
                  <c:v>1981 Q1</c:v>
                </c:pt>
                <c:pt idx="44">
                  <c:v>1981 Q2</c:v>
                </c:pt>
                <c:pt idx="45">
                  <c:v>1981 Q3</c:v>
                </c:pt>
                <c:pt idx="46">
                  <c:v>1981 Q4</c:v>
                </c:pt>
                <c:pt idx="47">
                  <c:v>1982 Q1</c:v>
                </c:pt>
                <c:pt idx="48">
                  <c:v>1982 Q2</c:v>
                </c:pt>
                <c:pt idx="49">
                  <c:v>1982 Q3</c:v>
                </c:pt>
                <c:pt idx="50">
                  <c:v>1982 Q4</c:v>
                </c:pt>
                <c:pt idx="51">
                  <c:v>1983 Q1</c:v>
                </c:pt>
                <c:pt idx="52">
                  <c:v>1983 Q2</c:v>
                </c:pt>
                <c:pt idx="53">
                  <c:v>1983 Q3</c:v>
                </c:pt>
                <c:pt idx="54">
                  <c:v>1983 Q4</c:v>
                </c:pt>
                <c:pt idx="55">
                  <c:v>1984 Q1</c:v>
                </c:pt>
                <c:pt idx="56">
                  <c:v>1984 Q2</c:v>
                </c:pt>
                <c:pt idx="57">
                  <c:v>1984 Q3</c:v>
                </c:pt>
                <c:pt idx="58">
                  <c:v>1984 Q4</c:v>
                </c:pt>
                <c:pt idx="59">
                  <c:v>1985 Q1</c:v>
                </c:pt>
                <c:pt idx="60">
                  <c:v>1985 Q2</c:v>
                </c:pt>
                <c:pt idx="61">
                  <c:v>1985 Q3</c:v>
                </c:pt>
                <c:pt idx="62">
                  <c:v>1985 Q4</c:v>
                </c:pt>
                <c:pt idx="63">
                  <c:v>1986 Q1</c:v>
                </c:pt>
                <c:pt idx="64">
                  <c:v>1986 Q2</c:v>
                </c:pt>
                <c:pt idx="65">
                  <c:v>1986 Q3</c:v>
                </c:pt>
                <c:pt idx="66">
                  <c:v>1986 Q4</c:v>
                </c:pt>
                <c:pt idx="67">
                  <c:v>1987 Q1</c:v>
                </c:pt>
                <c:pt idx="68">
                  <c:v>1987 Q2</c:v>
                </c:pt>
                <c:pt idx="69">
                  <c:v>1987 Q3</c:v>
                </c:pt>
                <c:pt idx="70">
                  <c:v>1987 Q4</c:v>
                </c:pt>
                <c:pt idx="71">
                  <c:v>1988 Q1</c:v>
                </c:pt>
                <c:pt idx="72">
                  <c:v>1988 Q2</c:v>
                </c:pt>
                <c:pt idx="73">
                  <c:v>1988 Q3</c:v>
                </c:pt>
                <c:pt idx="74">
                  <c:v>1988 Q4</c:v>
                </c:pt>
                <c:pt idx="75">
                  <c:v>1989 Q1</c:v>
                </c:pt>
                <c:pt idx="76">
                  <c:v>1989 Q2</c:v>
                </c:pt>
                <c:pt idx="77">
                  <c:v>1989 Q3</c:v>
                </c:pt>
                <c:pt idx="78">
                  <c:v>1989 Q4</c:v>
                </c:pt>
                <c:pt idx="79">
                  <c:v>1990 Q1</c:v>
                </c:pt>
                <c:pt idx="80">
                  <c:v>1990 Q2</c:v>
                </c:pt>
                <c:pt idx="81">
                  <c:v>1990 Q3</c:v>
                </c:pt>
                <c:pt idx="82">
                  <c:v>1990 Q4</c:v>
                </c:pt>
                <c:pt idx="83">
                  <c:v>1991 Q1</c:v>
                </c:pt>
                <c:pt idx="84">
                  <c:v>1991 Q2</c:v>
                </c:pt>
                <c:pt idx="85">
                  <c:v>1991 Q3</c:v>
                </c:pt>
                <c:pt idx="86">
                  <c:v>1991 Q4</c:v>
                </c:pt>
                <c:pt idx="87">
                  <c:v>1992 Q1</c:v>
                </c:pt>
                <c:pt idx="88">
                  <c:v>1992 Q2</c:v>
                </c:pt>
                <c:pt idx="89">
                  <c:v>1992 Q3</c:v>
                </c:pt>
                <c:pt idx="90">
                  <c:v>1992 Q4</c:v>
                </c:pt>
                <c:pt idx="91">
                  <c:v>1993 Q1</c:v>
                </c:pt>
                <c:pt idx="92">
                  <c:v>1993 Q2</c:v>
                </c:pt>
                <c:pt idx="93">
                  <c:v>1993 Q3</c:v>
                </c:pt>
                <c:pt idx="94">
                  <c:v>1993 Q4</c:v>
                </c:pt>
                <c:pt idx="95">
                  <c:v>1994 Q1</c:v>
                </c:pt>
                <c:pt idx="96">
                  <c:v>1994 Q2</c:v>
                </c:pt>
                <c:pt idx="97">
                  <c:v>1994 Q3</c:v>
                </c:pt>
                <c:pt idx="98">
                  <c:v>1994 Q4</c:v>
                </c:pt>
                <c:pt idx="99">
                  <c:v>1995 Q1</c:v>
                </c:pt>
                <c:pt idx="100">
                  <c:v>1995 Q2</c:v>
                </c:pt>
                <c:pt idx="101">
                  <c:v>1995 Q3</c:v>
                </c:pt>
                <c:pt idx="102">
                  <c:v>1995 Q4</c:v>
                </c:pt>
                <c:pt idx="103">
                  <c:v>1996 Q1</c:v>
                </c:pt>
                <c:pt idx="104">
                  <c:v>1996 Q2</c:v>
                </c:pt>
                <c:pt idx="105">
                  <c:v>1996 Q3</c:v>
                </c:pt>
                <c:pt idx="106">
                  <c:v>1996 Q4</c:v>
                </c:pt>
                <c:pt idx="107">
                  <c:v>1997 Q1</c:v>
                </c:pt>
                <c:pt idx="108">
                  <c:v>1997 Q2</c:v>
                </c:pt>
                <c:pt idx="109">
                  <c:v>1997 Q3</c:v>
                </c:pt>
                <c:pt idx="110">
                  <c:v>1997 Q4</c:v>
                </c:pt>
                <c:pt idx="111">
                  <c:v>1998 Q1</c:v>
                </c:pt>
                <c:pt idx="112">
                  <c:v>1998 Q2</c:v>
                </c:pt>
                <c:pt idx="113">
                  <c:v>1998 Q3</c:v>
                </c:pt>
                <c:pt idx="114">
                  <c:v>1998 Q4</c:v>
                </c:pt>
                <c:pt idx="115">
                  <c:v>1999 Q1</c:v>
                </c:pt>
                <c:pt idx="116">
                  <c:v>1999 Q2</c:v>
                </c:pt>
                <c:pt idx="117">
                  <c:v>1999 Q3</c:v>
                </c:pt>
                <c:pt idx="118">
                  <c:v>1999 Q4</c:v>
                </c:pt>
                <c:pt idx="119">
                  <c:v>2000 Q1</c:v>
                </c:pt>
                <c:pt idx="120">
                  <c:v>2000 Q2</c:v>
                </c:pt>
                <c:pt idx="121">
                  <c:v>2000 Q3</c:v>
                </c:pt>
                <c:pt idx="122">
                  <c:v>2000 Q4</c:v>
                </c:pt>
                <c:pt idx="123">
                  <c:v>2001 Q1</c:v>
                </c:pt>
                <c:pt idx="124">
                  <c:v>2001 Q2</c:v>
                </c:pt>
                <c:pt idx="125">
                  <c:v>2001 Q3</c:v>
                </c:pt>
                <c:pt idx="126">
                  <c:v>2001 Q4</c:v>
                </c:pt>
                <c:pt idx="127">
                  <c:v>2002 Q1</c:v>
                </c:pt>
                <c:pt idx="128">
                  <c:v>2002 Q2</c:v>
                </c:pt>
                <c:pt idx="129">
                  <c:v>2002 Q3</c:v>
                </c:pt>
                <c:pt idx="130">
                  <c:v>2002 Q4</c:v>
                </c:pt>
                <c:pt idx="131">
                  <c:v>2003 Q1</c:v>
                </c:pt>
                <c:pt idx="132">
                  <c:v>2003 Q2</c:v>
                </c:pt>
                <c:pt idx="133">
                  <c:v>2003 Q3</c:v>
                </c:pt>
                <c:pt idx="134">
                  <c:v>2003 Q4</c:v>
                </c:pt>
                <c:pt idx="135">
                  <c:v>2004 Q1</c:v>
                </c:pt>
                <c:pt idx="136">
                  <c:v>2004 Q2</c:v>
                </c:pt>
                <c:pt idx="137">
                  <c:v>2004 Q3</c:v>
                </c:pt>
                <c:pt idx="138">
                  <c:v>2004 Q4</c:v>
                </c:pt>
                <c:pt idx="139">
                  <c:v>2005 Q1</c:v>
                </c:pt>
                <c:pt idx="140">
                  <c:v>2005 Q2</c:v>
                </c:pt>
                <c:pt idx="141">
                  <c:v>2005 Q3</c:v>
                </c:pt>
                <c:pt idx="142">
                  <c:v>2005 Q4</c:v>
                </c:pt>
                <c:pt idx="143">
                  <c:v>2006 Q1</c:v>
                </c:pt>
                <c:pt idx="144">
                  <c:v>2006 Q2</c:v>
                </c:pt>
                <c:pt idx="145">
                  <c:v>2006 Q3</c:v>
                </c:pt>
                <c:pt idx="146">
                  <c:v>2006 Q4</c:v>
                </c:pt>
                <c:pt idx="147">
                  <c:v>2007 Q1</c:v>
                </c:pt>
                <c:pt idx="148">
                  <c:v>2007 Q2</c:v>
                </c:pt>
                <c:pt idx="149">
                  <c:v>2007 Q3</c:v>
                </c:pt>
                <c:pt idx="150">
                  <c:v>2007 Q4</c:v>
                </c:pt>
                <c:pt idx="151">
                  <c:v>2008 Q1</c:v>
                </c:pt>
                <c:pt idx="152">
                  <c:v>2008 Q2</c:v>
                </c:pt>
                <c:pt idx="153">
                  <c:v>2008 Q3</c:v>
                </c:pt>
                <c:pt idx="154">
                  <c:v>2008 Q4</c:v>
                </c:pt>
                <c:pt idx="155">
                  <c:v>2009 Q1</c:v>
                </c:pt>
                <c:pt idx="156">
                  <c:v>2009 Q2</c:v>
                </c:pt>
                <c:pt idx="157">
                  <c:v>2009 Q3</c:v>
                </c:pt>
                <c:pt idx="158">
                  <c:v>2009 Q4</c:v>
                </c:pt>
                <c:pt idx="159">
                  <c:v>2010 Q1</c:v>
                </c:pt>
                <c:pt idx="160">
                  <c:v>2010 Q2</c:v>
                </c:pt>
                <c:pt idx="161">
                  <c:v>2010 Q3</c:v>
                </c:pt>
                <c:pt idx="162">
                  <c:v>2010 Q4</c:v>
                </c:pt>
                <c:pt idx="163">
                  <c:v>2011 Q1</c:v>
                </c:pt>
                <c:pt idx="164">
                  <c:v>2011 Q2</c:v>
                </c:pt>
                <c:pt idx="165">
                  <c:v>2011 Q3</c:v>
                </c:pt>
                <c:pt idx="166">
                  <c:v>2011 Q4</c:v>
                </c:pt>
                <c:pt idx="167">
                  <c:v>2012 Q1</c:v>
                </c:pt>
                <c:pt idx="168">
                  <c:v>2012 Q2</c:v>
                </c:pt>
                <c:pt idx="169">
                  <c:v>2012 Q3</c:v>
                </c:pt>
                <c:pt idx="170">
                  <c:v>2012 Q4</c:v>
                </c:pt>
                <c:pt idx="171">
                  <c:v>2013 Q1</c:v>
                </c:pt>
                <c:pt idx="172">
                  <c:v>2013 Q2</c:v>
                </c:pt>
                <c:pt idx="173">
                  <c:v>2013 Q3</c:v>
                </c:pt>
                <c:pt idx="174">
                  <c:v>2013 Q4</c:v>
                </c:pt>
                <c:pt idx="175">
                  <c:v>2014 Q1</c:v>
                </c:pt>
                <c:pt idx="176">
                  <c:v>2014 Q2</c:v>
                </c:pt>
                <c:pt idx="177">
                  <c:v>2014 Q3</c:v>
                </c:pt>
                <c:pt idx="178">
                  <c:v>2014 Q4</c:v>
                </c:pt>
                <c:pt idx="179">
                  <c:v>2015 Q1</c:v>
                </c:pt>
                <c:pt idx="180">
                  <c:v>2015 Q2</c:v>
                </c:pt>
                <c:pt idx="181">
                  <c:v>2015 Q3</c:v>
                </c:pt>
                <c:pt idx="182">
                  <c:v>2015 Q4</c:v>
                </c:pt>
                <c:pt idx="183">
                  <c:v>2016 Q1</c:v>
                </c:pt>
                <c:pt idx="184">
                  <c:v>2016 Q2</c:v>
                </c:pt>
                <c:pt idx="185">
                  <c:v>2016 Q3</c:v>
                </c:pt>
                <c:pt idx="186">
                  <c:v>2016 Q4</c:v>
                </c:pt>
                <c:pt idx="187">
                  <c:v>2017 Q1</c:v>
                </c:pt>
                <c:pt idx="188">
                  <c:v>2017 Q2</c:v>
                </c:pt>
                <c:pt idx="189">
                  <c:v>2017 Q3</c:v>
                </c:pt>
                <c:pt idx="190">
                  <c:v>2017 Q4</c:v>
                </c:pt>
                <c:pt idx="191">
                  <c:v>2018 Q1</c:v>
                </c:pt>
                <c:pt idx="192">
                  <c:v>2018 Q2</c:v>
                </c:pt>
                <c:pt idx="193">
                  <c:v>2018 Q3</c:v>
                </c:pt>
                <c:pt idx="194">
                  <c:v>2018 Q4</c:v>
                </c:pt>
                <c:pt idx="195">
                  <c:v>2019 Q1</c:v>
                </c:pt>
                <c:pt idx="196">
                  <c:v>2019 Q2</c:v>
                </c:pt>
                <c:pt idx="197">
                  <c:v>2019 Q3</c:v>
                </c:pt>
                <c:pt idx="198">
                  <c:v>2019 Q4</c:v>
                </c:pt>
                <c:pt idx="199">
                  <c:v>2020 Q1</c:v>
                </c:pt>
                <c:pt idx="200">
                  <c:v>2020 Q2</c:v>
                </c:pt>
                <c:pt idx="201">
                  <c:v>2020 Q3</c:v>
                </c:pt>
                <c:pt idx="202">
                  <c:v>2020 Q4</c:v>
                </c:pt>
                <c:pt idx="203">
                  <c:v>2021 Q1</c:v>
                </c:pt>
                <c:pt idx="204">
                  <c:v>2021 Q2</c:v>
                </c:pt>
                <c:pt idx="205">
                  <c:v>2021 Q3</c:v>
                </c:pt>
                <c:pt idx="206">
                  <c:v>2021 Q4</c:v>
                </c:pt>
                <c:pt idx="207">
                  <c:v>2022 Q1</c:v>
                </c:pt>
                <c:pt idx="208">
                  <c:v>2022 Q2</c:v>
                </c:pt>
                <c:pt idx="209">
                  <c:v>2022 Q3</c:v>
                </c:pt>
                <c:pt idx="210">
                  <c:v>2022 Q4</c:v>
                </c:pt>
                <c:pt idx="211">
                  <c:v>2023 Q1</c:v>
                </c:pt>
                <c:pt idx="212">
                  <c:v>2023 Q2</c:v>
                </c:pt>
                <c:pt idx="213">
                  <c:v>2023 Q3</c:v>
                </c:pt>
                <c:pt idx="214">
                  <c:v>2023 Q4</c:v>
                </c:pt>
                <c:pt idx="215">
                  <c:v>2024 Q1</c:v>
                </c:pt>
                <c:pt idx="216">
                  <c:v>2024 Q2</c:v>
                </c:pt>
                <c:pt idx="217">
                  <c:v>2024 Q3</c:v>
                </c:pt>
                <c:pt idx="218">
                  <c:v>2024 Q4</c:v>
                </c:pt>
                <c:pt idx="219">
                  <c:v>2025 Q1</c:v>
                </c:pt>
                <c:pt idx="220">
                  <c:v>2025 Q2</c:v>
                </c:pt>
                <c:pt idx="221">
                  <c:v>2025 Q3</c:v>
                </c:pt>
                <c:pt idx="222">
                  <c:v>2025 Q4</c:v>
                </c:pt>
                <c:pt idx="223">
                  <c:v>2026 Q1</c:v>
                </c:pt>
                <c:pt idx="224">
                  <c:v>2026 Q2</c:v>
                </c:pt>
                <c:pt idx="225">
                  <c:v>2026 Q3</c:v>
                </c:pt>
              </c:strCache>
            </c:strRef>
          </c:cat>
          <c:val>
            <c:numRef>
              <c:f>'Purchases FIM Calculation'!$Q$4:$Q$229</c:f>
              <c:numCache>
                <c:formatCode>General</c:formatCode>
                <c:ptCount val="226"/>
                <c:pt idx="0">
                  <c:v>-1.9652627041451101</c:v>
                </c:pt>
                <c:pt idx="1">
                  <c:v>-1.2191264084420199</c:v>
                </c:pt>
                <c:pt idx="2">
                  <c:v>-0.62613896537911895</c:v>
                </c:pt>
                <c:pt idx="3">
                  <c:v>-1.8571346777520601</c:v>
                </c:pt>
                <c:pt idx="4">
                  <c:v>-0.67449527372465101</c:v>
                </c:pt>
                <c:pt idx="5">
                  <c:v>-0.86769037080661704</c:v>
                </c:pt>
                <c:pt idx="6">
                  <c:v>-1.73165479469868</c:v>
                </c:pt>
                <c:pt idx="7">
                  <c:v>-4.45067539719513E-2</c:v>
                </c:pt>
                <c:pt idx="8">
                  <c:v>-9.8682562438467999E-2</c:v>
                </c:pt>
                <c:pt idx="9">
                  <c:v>-1.9664199127301101</c:v>
                </c:pt>
                <c:pt idx="10">
                  <c:v>-0.58485717699869899</c:v>
                </c:pt>
                <c:pt idx="11">
                  <c:v>0.203923531869943</c:v>
                </c:pt>
                <c:pt idx="12">
                  <c:v>-0.97709289378656905</c:v>
                </c:pt>
                <c:pt idx="13">
                  <c:v>-2.1487361046487399</c:v>
                </c:pt>
                <c:pt idx="14">
                  <c:v>-0.161100527802505</c:v>
                </c:pt>
                <c:pt idx="15">
                  <c:v>1.02983844330671</c:v>
                </c:pt>
                <c:pt idx="16">
                  <c:v>-0.444287205792537</c:v>
                </c:pt>
                <c:pt idx="17">
                  <c:v>-0.80276959448853902</c:v>
                </c:pt>
                <c:pt idx="18">
                  <c:v>0.337152322542145</c:v>
                </c:pt>
                <c:pt idx="19">
                  <c:v>-0.65740347305170999</c:v>
                </c:pt>
                <c:pt idx="20">
                  <c:v>-0.97693767037448898</c:v>
                </c:pt>
                <c:pt idx="21">
                  <c:v>1.4455226629078299</c:v>
                </c:pt>
                <c:pt idx="22">
                  <c:v>-0.28964796501997903</c:v>
                </c:pt>
                <c:pt idx="23">
                  <c:v>-0.856233265502226</c:v>
                </c:pt>
                <c:pt idx="24">
                  <c:v>-0.53150104702229795</c:v>
                </c:pt>
                <c:pt idx="25">
                  <c:v>-8.1620286259476094E-2</c:v>
                </c:pt>
                <c:pt idx="26">
                  <c:v>-0.15738834357176301</c:v>
                </c:pt>
                <c:pt idx="27">
                  <c:v>-0.177081601360107</c:v>
                </c:pt>
                <c:pt idx="28">
                  <c:v>0.12761176163542701</c:v>
                </c:pt>
                <c:pt idx="29">
                  <c:v>0.25028557824202702</c:v>
                </c:pt>
                <c:pt idx="30">
                  <c:v>-0.85455195393758798</c:v>
                </c:pt>
                <c:pt idx="31">
                  <c:v>-0.29672014131392199</c:v>
                </c:pt>
                <c:pt idx="32">
                  <c:v>0.45659265243991298</c:v>
                </c:pt>
                <c:pt idx="33">
                  <c:v>-7.0079019213997701E-2</c:v>
                </c:pt>
                <c:pt idx="34">
                  <c:v>2.7018899744013499E-2</c:v>
                </c:pt>
                <c:pt idx="35">
                  <c:v>-0.27807768023158103</c:v>
                </c:pt>
                <c:pt idx="36">
                  <c:v>-0.11085656764750999</c:v>
                </c:pt>
                <c:pt idx="37">
                  <c:v>-0.10942783260118299</c:v>
                </c:pt>
                <c:pt idx="38">
                  <c:v>-0.10953387497733</c:v>
                </c:pt>
                <c:pt idx="39">
                  <c:v>0.74902877779454702</c:v>
                </c:pt>
                <c:pt idx="40">
                  <c:v>0.48507428362671901</c:v>
                </c:pt>
                <c:pt idx="41">
                  <c:v>-0.84267374161611797</c:v>
                </c:pt>
                <c:pt idx="42">
                  <c:v>8.5667061973104797E-4</c:v>
                </c:pt>
                <c:pt idx="43">
                  <c:v>0.39518973042783601</c:v>
                </c:pt>
                <c:pt idx="44">
                  <c:v>0.63754134268004803</c:v>
                </c:pt>
                <c:pt idx="45">
                  <c:v>-0.609283097610824</c:v>
                </c:pt>
                <c:pt idx="46">
                  <c:v>0.408574462104072</c:v>
                </c:pt>
                <c:pt idx="47">
                  <c:v>-0.43856934496739902</c:v>
                </c:pt>
                <c:pt idx="48">
                  <c:v>-0.102141839879533</c:v>
                </c:pt>
                <c:pt idx="49">
                  <c:v>0.33773982332935298</c:v>
                </c:pt>
                <c:pt idx="50">
                  <c:v>0.65494385852229398</c:v>
                </c:pt>
                <c:pt idx="51">
                  <c:v>0.49658558783243201</c:v>
                </c:pt>
                <c:pt idx="52">
                  <c:v>0.25806011081713798</c:v>
                </c:pt>
                <c:pt idx="53">
                  <c:v>0.94162962580110998</c:v>
                </c:pt>
                <c:pt idx="54">
                  <c:v>-1.75739701806917</c:v>
                </c:pt>
                <c:pt idx="55">
                  <c:v>5.7078797705612E-2</c:v>
                </c:pt>
                <c:pt idx="56">
                  <c:v>0.92183490490378395</c:v>
                </c:pt>
                <c:pt idx="57">
                  <c:v>-0.34121670665230303</c:v>
                </c:pt>
                <c:pt idx="58">
                  <c:v>0.99670470640793596</c:v>
                </c:pt>
                <c:pt idx="59">
                  <c:v>-0.185357491362415</c:v>
                </c:pt>
                <c:pt idx="60">
                  <c:v>0.92003738071253505</c:v>
                </c:pt>
                <c:pt idx="61">
                  <c:v>0.91254546188910302</c:v>
                </c:pt>
                <c:pt idx="62">
                  <c:v>-0.27230978848968901</c:v>
                </c:pt>
                <c:pt idx="63">
                  <c:v>-0.63185323530430304</c:v>
                </c:pt>
                <c:pt idx="64">
                  <c:v>1.02202487335348</c:v>
                </c:pt>
                <c:pt idx="65">
                  <c:v>1.14466931970323</c:v>
                </c:pt>
                <c:pt idx="66">
                  <c:v>-1.1558717864316499</c:v>
                </c:pt>
                <c:pt idx="67">
                  <c:v>-6.1637499956257398E-2</c:v>
                </c:pt>
                <c:pt idx="68">
                  <c:v>0.27642564887002702</c:v>
                </c:pt>
                <c:pt idx="69">
                  <c:v>-0.483744394745733</c:v>
                </c:pt>
                <c:pt idx="70">
                  <c:v>0.33993988305346401</c:v>
                </c:pt>
                <c:pt idx="71">
                  <c:v>-1.5105940043414801</c:v>
                </c:pt>
                <c:pt idx="72">
                  <c:v>-0.57141787038895697</c:v>
                </c:pt>
                <c:pt idx="73">
                  <c:v>-0.46984497649063001</c:v>
                </c:pt>
                <c:pt idx="74">
                  <c:v>0.66539984708056099</c:v>
                </c:pt>
                <c:pt idx="75">
                  <c:v>-0.96087136103080195</c:v>
                </c:pt>
                <c:pt idx="76">
                  <c:v>0.43620611264509901</c:v>
                </c:pt>
                <c:pt idx="77">
                  <c:v>-3.73158648096839E-2</c:v>
                </c:pt>
                <c:pt idx="78">
                  <c:v>-0.37093842828872498</c:v>
                </c:pt>
                <c:pt idx="79">
                  <c:v>0.39616733077631999</c:v>
                </c:pt>
                <c:pt idx="80">
                  <c:v>-0.340801040425809</c:v>
                </c:pt>
                <c:pt idx="81">
                  <c:v>-0.42915018100833102</c:v>
                </c:pt>
                <c:pt idx="82">
                  <c:v>-0.16622442130225201</c:v>
                </c:pt>
                <c:pt idx="83">
                  <c:v>0.204588558879926</c:v>
                </c:pt>
                <c:pt idx="84">
                  <c:v>-9.7746132349685294E-2</c:v>
                </c:pt>
                <c:pt idx="85">
                  <c:v>-0.79327146166676699</c:v>
                </c:pt>
                <c:pt idx="86">
                  <c:v>-1.2116553439486499</c:v>
                </c:pt>
                <c:pt idx="87">
                  <c:v>-4.3177129374183401E-2</c:v>
                </c:pt>
                <c:pt idx="88">
                  <c:v>-0.23854099670999099</c:v>
                </c:pt>
                <c:pt idx="89">
                  <c:v>0.24633519522587699</c:v>
                </c:pt>
                <c:pt idx="90">
                  <c:v>-0.16034676353001701</c:v>
                </c:pt>
                <c:pt idx="91">
                  <c:v>3.0785251487815102</c:v>
                </c:pt>
                <c:pt idx="92">
                  <c:v>-0.58439858280309198</c:v>
                </c:pt>
                <c:pt idx="93">
                  <c:v>-0.18196019603893299</c:v>
                </c:pt>
                <c:pt idx="94">
                  <c:v>4.7515572458622903E-2</c:v>
                </c:pt>
                <c:pt idx="95">
                  <c:v>-1.41798112553601</c:v>
                </c:pt>
                <c:pt idx="96">
                  <c:v>-0.411542051039893</c:v>
                </c:pt>
                <c:pt idx="97">
                  <c:v>0.60427763829993297</c:v>
                </c:pt>
                <c:pt idx="98">
                  <c:v>-0.918186305926183</c:v>
                </c:pt>
                <c:pt idx="99">
                  <c:v>-0.41423668917522899</c:v>
                </c:pt>
                <c:pt idx="100">
                  <c:v>-0.42503032037434202</c:v>
                </c:pt>
                <c:pt idx="101">
                  <c:v>-0.483997282342574</c:v>
                </c:pt>
                <c:pt idx="102">
                  <c:v>-1.4133554067596401</c:v>
                </c:pt>
                <c:pt idx="103">
                  <c:v>0.61192311463003102</c:v>
                </c:pt>
                <c:pt idx="104">
                  <c:v>-1.50125270269474E-2</c:v>
                </c:pt>
                <c:pt idx="105">
                  <c:v>-0.78640655789727898</c:v>
                </c:pt>
                <c:pt idx="106">
                  <c:v>-0.46568413215422</c:v>
                </c:pt>
                <c:pt idx="107">
                  <c:v>-0.63396273777106504</c:v>
                </c:pt>
                <c:pt idx="108">
                  <c:v>0.34928640522132698</c:v>
                </c:pt>
                <c:pt idx="109">
                  <c:v>-0.404447544948006</c:v>
                </c:pt>
                <c:pt idx="110">
                  <c:v>-0.21374357405473701</c:v>
                </c:pt>
                <c:pt idx="111">
                  <c:v>-0.93799373921225104</c:v>
                </c:pt>
                <c:pt idx="112">
                  <c:v>5.39744459540525E-2</c:v>
                </c:pt>
                <c:pt idx="113">
                  <c:v>-0.21738023842469101</c:v>
                </c:pt>
                <c:pt idx="114">
                  <c:v>2.3488189376008599E-2</c:v>
                </c:pt>
                <c:pt idx="115">
                  <c:v>-0.38237582656416302</c:v>
                </c:pt>
                <c:pt idx="116">
                  <c:v>-0.40040437704093002</c:v>
                </c:pt>
                <c:pt idx="117">
                  <c:v>0.29136922217525302</c:v>
                </c:pt>
                <c:pt idx="118">
                  <c:v>0.20619223685473001</c:v>
                </c:pt>
                <c:pt idx="119">
                  <c:v>-1.3241703597757</c:v>
                </c:pt>
                <c:pt idx="120">
                  <c:v>0.472240615540509</c:v>
                </c:pt>
                <c:pt idx="121">
                  <c:v>-0.74428979212254298</c:v>
                </c:pt>
                <c:pt idx="122">
                  <c:v>5.0982605447680303E-2</c:v>
                </c:pt>
                <c:pt idx="123">
                  <c:v>0.43950813892885698</c:v>
                </c:pt>
                <c:pt idx="124">
                  <c:v>0.39170189147281798</c:v>
                </c:pt>
                <c:pt idx="125">
                  <c:v>-0.31200067855887698</c:v>
                </c:pt>
                <c:pt idx="126">
                  <c:v>0.13621348608334699</c:v>
                </c:pt>
                <c:pt idx="127">
                  <c:v>1.06818881192952</c:v>
                </c:pt>
                <c:pt idx="128">
                  <c:v>0.333233945769906</c:v>
                </c:pt>
                <c:pt idx="129">
                  <c:v>-7.0010890388116906E-2</c:v>
                </c:pt>
                <c:pt idx="130">
                  <c:v>0.35313608299247801</c:v>
                </c:pt>
                <c:pt idx="131">
                  <c:v>7.0628555614871094E-2</c:v>
                </c:pt>
                <c:pt idx="132">
                  <c:v>1.68654921991511</c:v>
                </c:pt>
                <c:pt idx="133">
                  <c:v>-0.71328698480076502</c:v>
                </c:pt>
                <c:pt idx="134">
                  <c:v>0.51987862603398705</c:v>
                </c:pt>
                <c:pt idx="135">
                  <c:v>-0.387781176322466</c:v>
                </c:pt>
                <c:pt idx="136">
                  <c:v>-0.27028959435339001</c:v>
                </c:pt>
                <c:pt idx="137">
                  <c:v>0.35187511789340797</c:v>
                </c:pt>
                <c:pt idx="138">
                  <c:v>-0.340775856230213</c:v>
                </c:pt>
                <c:pt idx="139">
                  <c:v>3.5228451500957103E-2</c:v>
                </c:pt>
                <c:pt idx="140">
                  <c:v>-0.25764012410437498</c:v>
                </c:pt>
                <c:pt idx="141">
                  <c:v>-9.6281357735850101E-2</c:v>
                </c:pt>
                <c:pt idx="142">
                  <c:v>-0.26360571646540898</c:v>
                </c:pt>
                <c:pt idx="143">
                  <c:v>0.70146249020923701</c:v>
                </c:pt>
                <c:pt idx="144">
                  <c:v>-0.48153355150500898</c:v>
                </c:pt>
                <c:pt idx="145">
                  <c:v>-0.65819443001068301</c:v>
                </c:pt>
                <c:pt idx="146">
                  <c:v>4.5726618159924702E-2</c:v>
                </c:pt>
                <c:pt idx="147">
                  <c:v>-0.456974881107297</c:v>
                </c:pt>
                <c:pt idx="148">
                  <c:v>0.68380754003694</c:v>
                </c:pt>
                <c:pt idx="149">
                  <c:v>-9.4871525873374593E-2</c:v>
                </c:pt>
                <c:pt idx="150">
                  <c:v>0.12980804256289599</c:v>
                </c:pt>
                <c:pt idx="151">
                  <c:v>0.309041499358154</c:v>
                </c:pt>
                <c:pt idx="152">
                  <c:v>0.52067577423706701</c:v>
                </c:pt>
                <c:pt idx="153">
                  <c:v>-8.3511333180075198E-3</c:v>
                </c:pt>
                <c:pt idx="154">
                  <c:v>0.50948688074128301</c:v>
                </c:pt>
                <c:pt idx="155">
                  <c:v>0.180257725978727</c:v>
                </c:pt>
                <c:pt idx="156">
                  <c:v>1.63744361308262</c:v>
                </c:pt>
                <c:pt idx="157">
                  <c:v>0.40133471166365903</c:v>
                </c:pt>
                <c:pt idx="158">
                  <c:v>0.59861481472984801</c:v>
                </c:pt>
                <c:pt idx="159">
                  <c:v>0.45354947087821201</c:v>
                </c:pt>
                <c:pt idx="160">
                  <c:v>0.38204201570112301</c:v>
                </c:pt>
                <c:pt idx="161">
                  <c:v>4.5780204568535203E-2</c:v>
                </c:pt>
                <c:pt idx="162">
                  <c:v>-0.73624304327126699</c:v>
                </c:pt>
                <c:pt idx="163">
                  <c:v>-0.81510932242054901</c:v>
                </c:pt>
                <c:pt idx="164">
                  <c:v>-0.21896252180650899</c:v>
                </c:pt>
                <c:pt idx="165">
                  <c:v>-1.43328822953702</c:v>
                </c:pt>
                <c:pt idx="166">
                  <c:v>-0.23945435740408999</c:v>
                </c:pt>
                <c:pt idx="167">
                  <c:v>-0.414506264793157</c:v>
                </c:pt>
                <c:pt idx="168">
                  <c:v>-0.66629306898660101</c:v>
                </c:pt>
                <c:pt idx="169">
                  <c:v>-8.7934951576440504E-2</c:v>
                </c:pt>
                <c:pt idx="170">
                  <c:v>-0.900495670174706</c:v>
                </c:pt>
                <c:pt idx="171">
                  <c:v>-1.0518389835505599</c:v>
                </c:pt>
                <c:pt idx="172">
                  <c:v>-0.34550908563815202</c:v>
                </c:pt>
                <c:pt idx="173">
                  <c:v>-0.61083608575701598</c:v>
                </c:pt>
                <c:pt idx="174">
                  <c:v>-0.92013803206182398</c:v>
                </c:pt>
                <c:pt idx="175">
                  <c:v>-0.26407800678329701</c:v>
                </c:pt>
                <c:pt idx="176">
                  <c:v>-9.6060743860504297E-2</c:v>
                </c:pt>
                <c:pt idx="177">
                  <c:v>3.1350288943732298E-2</c:v>
                </c:pt>
                <c:pt idx="178">
                  <c:v>-0.85888247073364599</c:v>
                </c:pt>
                <c:pt idx="179">
                  <c:v>3.4795769393214403E-2</c:v>
                </c:pt>
                <c:pt idx="180">
                  <c:v>-4.9148732691317601E-2</c:v>
                </c:pt>
                <c:pt idx="181">
                  <c:v>-4.9627234310256597E-2</c:v>
                </c:pt>
                <c:pt idx="182">
                  <c:v>0.117256611413041</c:v>
                </c:pt>
                <c:pt idx="183">
                  <c:v>6.0335267833000505E-4</c:v>
                </c:pt>
                <c:pt idx="184">
                  <c:v>-0.33226103649775002</c:v>
                </c:pt>
                <c:pt idx="185">
                  <c:v>5.3640572183644201E-2</c:v>
                </c:pt>
                <c:pt idx="186">
                  <c:v>-0.179490527264659</c:v>
                </c:pt>
                <c:pt idx="187">
                  <c:v>-0.26950778110818002</c:v>
                </c:pt>
                <c:pt idx="188">
                  <c:v>6.8465127722983105E-2</c:v>
                </c:pt>
                <c:pt idx="189">
                  <c:v>-0.32315479627232901</c:v>
                </c:pt>
                <c:pt idx="190">
                  <c:v>0.225809896041262</c:v>
                </c:pt>
                <c:pt idx="191">
                  <c:v>5.3703666269977503E-2</c:v>
                </c:pt>
                <c:pt idx="192">
                  <c:v>-2.92262788564202E-2</c:v>
                </c:pt>
                <c:pt idx="193">
                  <c:v>0.20662752845711499</c:v>
                </c:pt>
                <c:pt idx="194">
                  <c:v>6.7798766386406601E-3</c:v>
                </c:pt>
                <c:pt idx="195">
                  <c:v>-6.5029145175044004E-2</c:v>
                </c:pt>
                <c:pt idx="196">
                  <c:v>0.26746839578145598</c:v>
                </c:pt>
                <c:pt idx="197">
                  <c:v>8.7857721841189104E-2</c:v>
                </c:pt>
                <c:pt idx="198">
                  <c:v>0.33447267115231899</c:v>
                </c:pt>
                <c:pt idx="199">
                  <c:v>0.17299792355525101</c:v>
                </c:pt>
                <c:pt idx="200">
                  <c:v>3.86009244785454</c:v>
                </c:pt>
                <c:pt idx="201">
                  <c:v>-1.71539919003845</c:v>
                </c:pt>
                <c:pt idx="202">
                  <c:v>-0.35241333229875099</c:v>
                </c:pt>
                <c:pt idx="203">
                  <c:v>1.2548151545297099</c:v>
                </c:pt>
                <c:pt idx="204">
                  <c:v>-0.214334466509358</c:v>
                </c:pt>
                <c:pt idx="205">
                  <c:v>-0.57087267168293199</c:v>
                </c:pt>
                <c:pt idx="206">
                  <c:v>0.37398140487685499</c:v>
                </c:pt>
                <c:pt idx="207">
                  <c:v>-0.39007514404868499</c:v>
                </c:pt>
                <c:pt idx="208">
                  <c:v>0.44200200591307798</c:v>
                </c:pt>
                <c:pt idx="209">
                  <c:v>-0.47763863916168198</c:v>
                </c:pt>
                <c:pt idx="210">
                  <c:v>-0.132097588777391</c:v>
                </c:pt>
                <c:pt idx="211">
                  <c:v>3.3043640038743501E-2</c:v>
                </c:pt>
                <c:pt idx="212">
                  <c:v>-0.26950532398089</c:v>
                </c:pt>
                <c:pt idx="213">
                  <c:v>-0.14476409224875</c:v>
                </c:pt>
                <c:pt idx="214">
                  <c:v>4.8284702981227202E-2</c:v>
                </c:pt>
                <c:pt idx="215">
                  <c:v>-0.22666448449770699</c:v>
                </c:pt>
                <c:pt idx="216">
                  <c:v>0.153351491730147</c:v>
                </c:pt>
                <c:pt idx="217">
                  <c:v>0.63507568939013004</c:v>
                </c:pt>
                <c:pt idx="218">
                  <c:v>-0.400802391875554</c:v>
                </c:pt>
                <c:pt idx="219">
                  <c:v>-0.28060611338559499</c:v>
                </c:pt>
                <c:pt idx="220">
                  <c:v>-0.154731858045243</c:v>
                </c:pt>
                <c:pt idx="221">
                  <c:v>2.8105357915642099E-3</c:v>
                </c:pt>
                <c:pt idx="222">
                  <c:v>-0.179335975463257</c:v>
                </c:pt>
                <c:pt idx="223">
                  <c:v>-0.108598752250433</c:v>
                </c:pt>
                <c:pt idx="224">
                  <c:v>-0.11972555721261301</c:v>
                </c:pt>
                <c:pt idx="225">
                  <c:v>-9.3979736894644894E-2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0-4D90-B0AA-CD03DBC629E6}"/>
            </c:ext>
          </c:extLst>
        </c:ser>
        <c:ser>
          <c:idx val="0"/>
          <c:order val="1"/>
          <c:tx>
            <c:v>New FIM</c:v>
          </c:tx>
          <c:spPr>
            <a:ln w="28575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FIM!$A$3:$A$228</c:f>
              <c:strCache>
                <c:ptCount val="226"/>
                <c:pt idx="0">
                  <c:v>1970 Q2</c:v>
                </c:pt>
                <c:pt idx="1">
                  <c:v>1970 Q3</c:v>
                </c:pt>
                <c:pt idx="2">
                  <c:v>1970 Q4</c:v>
                </c:pt>
                <c:pt idx="3">
                  <c:v>1971 Q1</c:v>
                </c:pt>
                <c:pt idx="4">
                  <c:v>1971 Q2</c:v>
                </c:pt>
                <c:pt idx="5">
                  <c:v>1971 Q3</c:v>
                </c:pt>
                <c:pt idx="6">
                  <c:v>1971 Q4</c:v>
                </c:pt>
                <c:pt idx="7">
                  <c:v>1972 Q1</c:v>
                </c:pt>
                <c:pt idx="8">
                  <c:v>1972 Q2</c:v>
                </c:pt>
                <c:pt idx="9">
                  <c:v>1972 Q3</c:v>
                </c:pt>
                <c:pt idx="10">
                  <c:v>1972 Q4</c:v>
                </c:pt>
                <c:pt idx="11">
                  <c:v>1973 Q1</c:v>
                </c:pt>
                <c:pt idx="12">
                  <c:v>1973 Q2</c:v>
                </c:pt>
                <c:pt idx="13">
                  <c:v>1973 Q3</c:v>
                </c:pt>
                <c:pt idx="14">
                  <c:v>1973 Q4</c:v>
                </c:pt>
                <c:pt idx="15">
                  <c:v>1974 Q1</c:v>
                </c:pt>
                <c:pt idx="16">
                  <c:v>1974 Q2</c:v>
                </c:pt>
                <c:pt idx="17">
                  <c:v>1974 Q3</c:v>
                </c:pt>
                <c:pt idx="18">
                  <c:v>1974 Q4</c:v>
                </c:pt>
                <c:pt idx="19">
                  <c:v>1975 Q1</c:v>
                </c:pt>
                <c:pt idx="20">
                  <c:v>1975 Q2</c:v>
                </c:pt>
                <c:pt idx="21">
                  <c:v>1975 Q3</c:v>
                </c:pt>
                <c:pt idx="22">
                  <c:v>1975 Q4</c:v>
                </c:pt>
                <c:pt idx="23">
                  <c:v>1976 Q1</c:v>
                </c:pt>
                <c:pt idx="24">
                  <c:v>1976 Q2</c:v>
                </c:pt>
                <c:pt idx="25">
                  <c:v>1976 Q3</c:v>
                </c:pt>
                <c:pt idx="26">
                  <c:v>1976 Q4</c:v>
                </c:pt>
                <c:pt idx="27">
                  <c:v>1977 Q1</c:v>
                </c:pt>
                <c:pt idx="28">
                  <c:v>1977 Q2</c:v>
                </c:pt>
                <c:pt idx="29">
                  <c:v>1977 Q3</c:v>
                </c:pt>
                <c:pt idx="30">
                  <c:v>1977 Q4</c:v>
                </c:pt>
                <c:pt idx="31">
                  <c:v>1978 Q1</c:v>
                </c:pt>
                <c:pt idx="32">
                  <c:v>1978 Q2</c:v>
                </c:pt>
                <c:pt idx="33">
                  <c:v>1978 Q3</c:v>
                </c:pt>
                <c:pt idx="34">
                  <c:v>1978 Q4</c:v>
                </c:pt>
                <c:pt idx="35">
                  <c:v>1979 Q1</c:v>
                </c:pt>
                <c:pt idx="36">
                  <c:v>1979 Q2</c:v>
                </c:pt>
                <c:pt idx="37">
                  <c:v>1979 Q3</c:v>
                </c:pt>
                <c:pt idx="38">
                  <c:v>1979 Q4</c:v>
                </c:pt>
                <c:pt idx="39">
                  <c:v>1980 Q1</c:v>
                </c:pt>
                <c:pt idx="40">
                  <c:v>1980 Q2</c:v>
                </c:pt>
                <c:pt idx="41">
                  <c:v>1980 Q3</c:v>
                </c:pt>
                <c:pt idx="42">
                  <c:v>1980 Q4</c:v>
                </c:pt>
                <c:pt idx="43">
                  <c:v>1981 Q1</c:v>
                </c:pt>
                <c:pt idx="44">
                  <c:v>1981 Q2</c:v>
                </c:pt>
                <c:pt idx="45">
                  <c:v>1981 Q3</c:v>
                </c:pt>
                <c:pt idx="46">
                  <c:v>1981 Q4</c:v>
                </c:pt>
                <c:pt idx="47">
                  <c:v>1982 Q1</c:v>
                </c:pt>
                <c:pt idx="48">
                  <c:v>1982 Q2</c:v>
                </c:pt>
                <c:pt idx="49">
                  <c:v>1982 Q3</c:v>
                </c:pt>
                <c:pt idx="50">
                  <c:v>1982 Q4</c:v>
                </c:pt>
                <c:pt idx="51">
                  <c:v>1983 Q1</c:v>
                </c:pt>
                <c:pt idx="52">
                  <c:v>1983 Q2</c:v>
                </c:pt>
                <c:pt idx="53">
                  <c:v>1983 Q3</c:v>
                </c:pt>
                <c:pt idx="54">
                  <c:v>1983 Q4</c:v>
                </c:pt>
                <c:pt idx="55">
                  <c:v>1984 Q1</c:v>
                </c:pt>
                <c:pt idx="56">
                  <c:v>1984 Q2</c:v>
                </c:pt>
                <c:pt idx="57">
                  <c:v>1984 Q3</c:v>
                </c:pt>
                <c:pt idx="58">
                  <c:v>1984 Q4</c:v>
                </c:pt>
                <c:pt idx="59">
                  <c:v>1985 Q1</c:v>
                </c:pt>
                <c:pt idx="60">
                  <c:v>1985 Q2</c:v>
                </c:pt>
                <c:pt idx="61">
                  <c:v>1985 Q3</c:v>
                </c:pt>
                <c:pt idx="62">
                  <c:v>1985 Q4</c:v>
                </c:pt>
                <c:pt idx="63">
                  <c:v>1986 Q1</c:v>
                </c:pt>
                <c:pt idx="64">
                  <c:v>1986 Q2</c:v>
                </c:pt>
                <c:pt idx="65">
                  <c:v>1986 Q3</c:v>
                </c:pt>
                <c:pt idx="66">
                  <c:v>1986 Q4</c:v>
                </c:pt>
                <c:pt idx="67">
                  <c:v>1987 Q1</c:v>
                </c:pt>
                <c:pt idx="68">
                  <c:v>1987 Q2</c:v>
                </c:pt>
                <c:pt idx="69">
                  <c:v>1987 Q3</c:v>
                </c:pt>
                <c:pt idx="70">
                  <c:v>1987 Q4</c:v>
                </c:pt>
                <c:pt idx="71">
                  <c:v>1988 Q1</c:v>
                </c:pt>
                <c:pt idx="72">
                  <c:v>1988 Q2</c:v>
                </c:pt>
                <c:pt idx="73">
                  <c:v>1988 Q3</c:v>
                </c:pt>
                <c:pt idx="74">
                  <c:v>1988 Q4</c:v>
                </c:pt>
                <c:pt idx="75">
                  <c:v>1989 Q1</c:v>
                </c:pt>
                <c:pt idx="76">
                  <c:v>1989 Q2</c:v>
                </c:pt>
                <c:pt idx="77">
                  <c:v>1989 Q3</c:v>
                </c:pt>
                <c:pt idx="78">
                  <c:v>1989 Q4</c:v>
                </c:pt>
                <c:pt idx="79">
                  <c:v>1990 Q1</c:v>
                </c:pt>
                <c:pt idx="80">
                  <c:v>1990 Q2</c:v>
                </c:pt>
                <c:pt idx="81">
                  <c:v>1990 Q3</c:v>
                </c:pt>
                <c:pt idx="82">
                  <c:v>1990 Q4</c:v>
                </c:pt>
                <c:pt idx="83">
                  <c:v>1991 Q1</c:v>
                </c:pt>
                <c:pt idx="84">
                  <c:v>1991 Q2</c:v>
                </c:pt>
                <c:pt idx="85">
                  <c:v>1991 Q3</c:v>
                </c:pt>
                <c:pt idx="86">
                  <c:v>1991 Q4</c:v>
                </c:pt>
                <c:pt idx="87">
                  <c:v>1992 Q1</c:v>
                </c:pt>
                <c:pt idx="88">
                  <c:v>1992 Q2</c:v>
                </c:pt>
                <c:pt idx="89">
                  <c:v>1992 Q3</c:v>
                </c:pt>
                <c:pt idx="90">
                  <c:v>1992 Q4</c:v>
                </c:pt>
                <c:pt idx="91">
                  <c:v>1993 Q1</c:v>
                </c:pt>
                <c:pt idx="92">
                  <c:v>1993 Q2</c:v>
                </c:pt>
                <c:pt idx="93">
                  <c:v>1993 Q3</c:v>
                </c:pt>
                <c:pt idx="94">
                  <c:v>1993 Q4</c:v>
                </c:pt>
                <c:pt idx="95">
                  <c:v>1994 Q1</c:v>
                </c:pt>
                <c:pt idx="96">
                  <c:v>1994 Q2</c:v>
                </c:pt>
                <c:pt idx="97">
                  <c:v>1994 Q3</c:v>
                </c:pt>
                <c:pt idx="98">
                  <c:v>1994 Q4</c:v>
                </c:pt>
                <c:pt idx="99">
                  <c:v>1995 Q1</c:v>
                </c:pt>
                <c:pt idx="100">
                  <c:v>1995 Q2</c:v>
                </c:pt>
                <c:pt idx="101">
                  <c:v>1995 Q3</c:v>
                </c:pt>
                <c:pt idx="102">
                  <c:v>1995 Q4</c:v>
                </c:pt>
                <c:pt idx="103">
                  <c:v>1996 Q1</c:v>
                </c:pt>
                <c:pt idx="104">
                  <c:v>1996 Q2</c:v>
                </c:pt>
                <c:pt idx="105">
                  <c:v>1996 Q3</c:v>
                </c:pt>
                <c:pt idx="106">
                  <c:v>1996 Q4</c:v>
                </c:pt>
                <c:pt idx="107">
                  <c:v>1997 Q1</c:v>
                </c:pt>
                <c:pt idx="108">
                  <c:v>1997 Q2</c:v>
                </c:pt>
                <c:pt idx="109">
                  <c:v>1997 Q3</c:v>
                </c:pt>
                <c:pt idx="110">
                  <c:v>1997 Q4</c:v>
                </c:pt>
                <c:pt idx="111">
                  <c:v>1998 Q1</c:v>
                </c:pt>
                <c:pt idx="112">
                  <c:v>1998 Q2</c:v>
                </c:pt>
                <c:pt idx="113">
                  <c:v>1998 Q3</c:v>
                </c:pt>
                <c:pt idx="114">
                  <c:v>1998 Q4</c:v>
                </c:pt>
                <c:pt idx="115">
                  <c:v>1999 Q1</c:v>
                </c:pt>
                <c:pt idx="116">
                  <c:v>1999 Q2</c:v>
                </c:pt>
                <c:pt idx="117">
                  <c:v>1999 Q3</c:v>
                </c:pt>
                <c:pt idx="118">
                  <c:v>1999 Q4</c:v>
                </c:pt>
                <c:pt idx="119">
                  <c:v>2000 Q1</c:v>
                </c:pt>
                <c:pt idx="120">
                  <c:v>2000 Q2</c:v>
                </c:pt>
                <c:pt idx="121">
                  <c:v>2000 Q3</c:v>
                </c:pt>
                <c:pt idx="122">
                  <c:v>2000 Q4</c:v>
                </c:pt>
                <c:pt idx="123">
                  <c:v>2001 Q1</c:v>
                </c:pt>
                <c:pt idx="124">
                  <c:v>2001 Q2</c:v>
                </c:pt>
                <c:pt idx="125">
                  <c:v>2001 Q3</c:v>
                </c:pt>
                <c:pt idx="126">
                  <c:v>2001 Q4</c:v>
                </c:pt>
                <c:pt idx="127">
                  <c:v>2002 Q1</c:v>
                </c:pt>
                <c:pt idx="128">
                  <c:v>2002 Q2</c:v>
                </c:pt>
                <c:pt idx="129">
                  <c:v>2002 Q3</c:v>
                </c:pt>
                <c:pt idx="130">
                  <c:v>2002 Q4</c:v>
                </c:pt>
                <c:pt idx="131">
                  <c:v>2003 Q1</c:v>
                </c:pt>
                <c:pt idx="132">
                  <c:v>2003 Q2</c:v>
                </c:pt>
                <c:pt idx="133">
                  <c:v>2003 Q3</c:v>
                </c:pt>
                <c:pt idx="134">
                  <c:v>2003 Q4</c:v>
                </c:pt>
                <c:pt idx="135">
                  <c:v>2004 Q1</c:v>
                </c:pt>
                <c:pt idx="136">
                  <c:v>2004 Q2</c:v>
                </c:pt>
                <c:pt idx="137">
                  <c:v>2004 Q3</c:v>
                </c:pt>
                <c:pt idx="138">
                  <c:v>2004 Q4</c:v>
                </c:pt>
                <c:pt idx="139">
                  <c:v>2005 Q1</c:v>
                </c:pt>
                <c:pt idx="140">
                  <c:v>2005 Q2</c:v>
                </c:pt>
                <c:pt idx="141">
                  <c:v>2005 Q3</c:v>
                </c:pt>
                <c:pt idx="142">
                  <c:v>2005 Q4</c:v>
                </c:pt>
                <c:pt idx="143">
                  <c:v>2006 Q1</c:v>
                </c:pt>
                <c:pt idx="144">
                  <c:v>2006 Q2</c:v>
                </c:pt>
                <c:pt idx="145">
                  <c:v>2006 Q3</c:v>
                </c:pt>
                <c:pt idx="146">
                  <c:v>2006 Q4</c:v>
                </c:pt>
                <c:pt idx="147">
                  <c:v>2007 Q1</c:v>
                </c:pt>
                <c:pt idx="148">
                  <c:v>2007 Q2</c:v>
                </c:pt>
                <c:pt idx="149">
                  <c:v>2007 Q3</c:v>
                </c:pt>
                <c:pt idx="150">
                  <c:v>2007 Q4</c:v>
                </c:pt>
                <c:pt idx="151">
                  <c:v>2008 Q1</c:v>
                </c:pt>
                <c:pt idx="152">
                  <c:v>2008 Q2</c:v>
                </c:pt>
                <c:pt idx="153">
                  <c:v>2008 Q3</c:v>
                </c:pt>
                <c:pt idx="154">
                  <c:v>2008 Q4</c:v>
                </c:pt>
                <c:pt idx="155">
                  <c:v>2009 Q1</c:v>
                </c:pt>
                <c:pt idx="156">
                  <c:v>2009 Q2</c:v>
                </c:pt>
                <c:pt idx="157">
                  <c:v>2009 Q3</c:v>
                </c:pt>
                <c:pt idx="158">
                  <c:v>2009 Q4</c:v>
                </c:pt>
                <c:pt idx="159">
                  <c:v>2010 Q1</c:v>
                </c:pt>
                <c:pt idx="160">
                  <c:v>2010 Q2</c:v>
                </c:pt>
                <c:pt idx="161">
                  <c:v>2010 Q3</c:v>
                </c:pt>
                <c:pt idx="162">
                  <c:v>2010 Q4</c:v>
                </c:pt>
                <c:pt idx="163">
                  <c:v>2011 Q1</c:v>
                </c:pt>
                <c:pt idx="164">
                  <c:v>2011 Q2</c:v>
                </c:pt>
                <c:pt idx="165">
                  <c:v>2011 Q3</c:v>
                </c:pt>
                <c:pt idx="166">
                  <c:v>2011 Q4</c:v>
                </c:pt>
                <c:pt idx="167">
                  <c:v>2012 Q1</c:v>
                </c:pt>
                <c:pt idx="168">
                  <c:v>2012 Q2</c:v>
                </c:pt>
                <c:pt idx="169">
                  <c:v>2012 Q3</c:v>
                </c:pt>
                <c:pt idx="170">
                  <c:v>2012 Q4</c:v>
                </c:pt>
                <c:pt idx="171">
                  <c:v>2013 Q1</c:v>
                </c:pt>
                <c:pt idx="172">
                  <c:v>2013 Q2</c:v>
                </c:pt>
                <c:pt idx="173">
                  <c:v>2013 Q3</c:v>
                </c:pt>
                <c:pt idx="174">
                  <c:v>2013 Q4</c:v>
                </c:pt>
                <c:pt idx="175">
                  <c:v>2014 Q1</c:v>
                </c:pt>
                <c:pt idx="176">
                  <c:v>2014 Q2</c:v>
                </c:pt>
                <c:pt idx="177">
                  <c:v>2014 Q3</c:v>
                </c:pt>
                <c:pt idx="178">
                  <c:v>2014 Q4</c:v>
                </c:pt>
                <c:pt idx="179">
                  <c:v>2015 Q1</c:v>
                </c:pt>
                <c:pt idx="180">
                  <c:v>2015 Q2</c:v>
                </c:pt>
                <c:pt idx="181">
                  <c:v>2015 Q3</c:v>
                </c:pt>
                <c:pt idx="182">
                  <c:v>2015 Q4</c:v>
                </c:pt>
                <c:pt idx="183">
                  <c:v>2016 Q1</c:v>
                </c:pt>
                <c:pt idx="184">
                  <c:v>2016 Q2</c:v>
                </c:pt>
                <c:pt idx="185">
                  <c:v>2016 Q3</c:v>
                </c:pt>
                <c:pt idx="186">
                  <c:v>2016 Q4</c:v>
                </c:pt>
                <c:pt idx="187">
                  <c:v>2017 Q1</c:v>
                </c:pt>
                <c:pt idx="188">
                  <c:v>2017 Q2</c:v>
                </c:pt>
                <c:pt idx="189">
                  <c:v>2017 Q3</c:v>
                </c:pt>
                <c:pt idx="190">
                  <c:v>2017 Q4</c:v>
                </c:pt>
                <c:pt idx="191">
                  <c:v>2018 Q1</c:v>
                </c:pt>
                <c:pt idx="192">
                  <c:v>2018 Q2</c:v>
                </c:pt>
                <c:pt idx="193">
                  <c:v>2018 Q3</c:v>
                </c:pt>
                <c:pt idx="194">
                  <c:v>2018 Q4</c:v>
                </c:pt>
                <c:pt idx="195">
                  <c:v>2019 Q1</c:v>
                </c:pt>
                <c:pt idx="196">
                  <c:v>2019 Q2</c:v>
                </c:pt>
                <c:pt idx="197">
                  <c:v>2019 Q3</c:v>
                </c:pt>
                <c:pt idx="198">
                  <c:v>2019 Q4</c:v>
                </c:pt>
                <c:pt idx="199">
                  <c:v>2020 Q1</c:v>
                </c:pt>
                <c:pt idx="200">
                  <c:v>2020 Q2</c:v>
                </c:pt>
                <c:pt idx="201">
                  <c:v>2020 Q3</c:v>
                </c:pt>
                <c:pt idx="202">
                  <c:v>2020 Q4</c:v>
                </c:pt>
                <c:pt idx="203">
                  <c:v>2021 Q1</c:v>
                </c:pt>
                <c:pt idx="204">
                  <c:v>2021 Q2</c:v>
                </c:pt>
                <c:pt idx="205">
                  <c:v>2021 Q3</c:v>
                </c:pt>
                <c:pt idx="206">
                  <c:v>2021 Q4</c:v>
                </c:pt>
                <c:pt idx="207">
                  <c:v>2022 Q1</c:v>
                </c:pt>
                <c:pt idx="208">
                  <c:v>2022 Q2</c:v>
                </c:pt>
                <c:pt idx="209">
                  <c:v>2022 Q3</c:v>
                </c:pt>
                <c:pt idx="210">
                  <c:v>2022 Q4</c:v>
                </c:pt>
                <c:pt idx="211">
                  <c:v>2023 Q1</c:v>
                </c:pt>
                <c:pt idx="212">
                  <c:v>2023 Q2</c:v>
                </c:pt>
                <c:pt idx="213">
                  <c:v>2023 Q3</c:v>
                </c:pt>
                <c:pt idx="214">
                  <c:v>2023 Q4</c:v>
                </c:pt>
                <c:pt idx="215">
                  <c:v>2024 Q1</c:v>
                </c:pt>
                <c:pt idx="216">
                  <c:v>2024 Q2</c:v>
                </c:pt>
                <c:pt idx="217">
                  <c:v>2024 Q3</c:v>
                </c:pt>
                <c:pt idx="218">
                  <c:v>2024 Q4</c:v>
                </c:pt>
                <c:pt idx="219">
                  <c:v>2025 Q1</c:v>
                </c:pt>
                <c:pt idx="220">
                  <c:v>2025 Q2</c:v>
                </c:pt>
                <c:pt idx="221">
                  <c:v>2025 Q3</c:v>
                </c:pt>
                <c:pt idx="222">
                  <c:v>2025 Q4</c:v>
                </c:pt>
                <c:pt idx="223">
                  <c:v>2026 Q1</c:v>
                </c:pt>
                <c:pt idx="224">
                  <c:v>2026 Q2</c:v>
                </c:pt>
                <c:pt idx="225">
                  <c:v>2026 Q3</c:v>
                </c:pt>
              </c:strCache>
            </c:strRef>
          </c:cat>
          <c:val>
            <c:numRef>
              <c:f>'Purchases FIM Calculation'!$P$4:$P$229</c:f>
              <c:numCache>
                <c:formatCode>General</c:formatCode>
                <c:ptCount val="226"/>
                <c:pt idx="0">
                  <c:v>-1.9464444267872478</c:v>
                </c:pt>
                <c:pt idx="1">
                  <c:v>-1.2392312640258532</c:v>
                </c:pt>
                <c:pt idx="2">
                  <c:v>-0.61103669179421305</c:v>
                </c:pt>
                <c:pt idx="3">
                  <c:v>-1.9693543845148649</c:v>
                </c:pt>
                <c:pt idx="4">
                  <c:v>-0.69349625326025965</c:v>
                </c:pt>
                <c:pt idx="5">
                  <c:v>-0.89022490047433089</c:v>
                </c:pt>
                <c:pt idx="6">
                  <c:v>-1.7717986690956571</c:v>
                </c:pt>
                <c:pt idx="7">
                  <c:v>-4.4081867210146737E-2</c:v>
                </c:pt>
                <c:pt idx="8">
                  <c:v>-9.4326774352483683E-2</c:v>
                </c:pt>
                <c:pt idx="9">
                  <c:v>-1.9386017416550043</c:v>
                </c:pt>
                <c:pt idx="10">
                  <c:v>-0.60263302735722624</c:v>
                </c:pt>
                <c:pt idx="11">
                  <c:v>0.2491493180833152</c:v>
                </c:pt>
                <c:pt idx="12">
                  <c:v>-0.99274844929632888</c:v>
                </c:pt>
                <c:pt idx="13">
                  <c:v>-2.1604045517629125</c:v>
                </c:pt>
                <c:pt idx="14">
                  <c:v>-0.13418896193317778</c:v>
                </c:pt>
                <c:pt idx="15">
                  <c:v>1.2099277339893137</c:v>
                </c:pt>
                <c:pt idx="16">
                  <c:v>-0.34774036870170333</c:v>
                </c:pt>
                <c:pt idx="17">
                  <c:v>-0.74760589291921753</c:v>
                </c:pt>
                <c:pt idx="18">
                  <c:v>0.45174765808765199</c:v>
                </c:pt>
                <c:pt idx="19">
                  <c:v>-0.66483607522177657</c:v>
                </c:pt>
                <c:pt idx="20">
                  <c:v>-1.0129202995483273</c:v>
                </c:pt>
                <c:pt idx="21">
                  <c:v>1.6093972893484521</c:v>
                </c:pt>
                <c:pt idx="22">
                  <c:v>-0.32791565817830309</c:v>
                </c:pt>
                <c:pt idx="23">
                  <c:v>-0.89413875579429825</c:v>
                </c:pt>
                <c:pt idx="24">
                  <c:v>-0.53654543155906143</c:v>
                </c:pt>
                <c:pt idx="25">
                  <c:v>-9.2126619587883068E-2</c:v>
                </c:pt>
                <c:pt idx="26">
                  <c:v>-0.18698348131374881</c:v>
                </c:pt>
                <c:pt idx="27">
                  <c:v>-0.1716206253468904</c:v>
                </c:pt>
                <c:pt idx="28">
                  <c:v>0.14800622777996328</c:v>
                </c:pt>
                <c:pt idx="29">
                  <c:v>0.28823488715361328</c:v>
                </c:pt>
                <c:pt idx="30">
                  <c:v>-0.92890246242963248</c:v>
                </c:pt>
                <c:pt idx="31">
                  <c:v>-0.2937202379025427</c:v>
                </c:pt>
                <c:pt idx="32">
                  <c:v>0.53249487157640973</c:v>
                </c:pt>
                <c:pt idx="33">
                  <c:v>-4.6345395519313194E-2</c:v>
                </c:pt>
                <c:pt idx="34">
                  <c:v>5.5472226475008948E-2</c:v>
                </c:pt>
                <c:pt idx="35">
                  <c:v>-0.26747557300851021</c:v>
                </c:pt>
                <c:pt idx="36">
                  <c:v>-6.9449257592686345E-2</c:v>
                </c:pt>
                <c:pt idx="37">
                  <c:v>-7.5547058121815627E-2</c:v>
                </c:pt>
                <c:pt idx="38">
                  <c:v>-7.722037795573998E-2</c:v>
                </c:pt>
                <c:pt idx="39">
                  <c:v>0.87368436563128649</c:v>
                </c:pt>
                <c:pt idx="40">
                  <c:v>0.57418960407010722</c:v>
                </c:pt>
                <c:pt idx="41">
                  <c:v>-0.79568432236804565</c:v>
                </c:pt>
                <c:pt idx="42">
                  <c:v>2.7720171816608692E-2</c:v>
                </c:pt>
                <c:pt idx="43">
                  <c:v>0.47100758014139266</c:v>
                </c:pt>
                <c:pt idx="44">
                  <c:v>0.73687048190281845</c:v>
                </c:pt>
                <c:pt idx="45">
                  <c:v>-0.62757826138376016</c:v>
                </c:pt>
                <c:pt idx="46">
                  <c:v>0.46792792250043874</c:v>
                </c:pt>
                <c:pt idx="47">
                  <c:v>-0.44665527877200673</c:v>
                </c:pt>
                <c:pt idx="48">
                  <c:v>-8.9770369230394484E-2</c:v>
                </c:pt>
                <c:pt idx="49">
                  <c:v>0.37547308717700162</c:v>
                </c:pt>
                <c:pt idx="50">
                  <c:v>0.70628821771188366</c:v>
                </c:pt>
                <c:pt idx="51">
                  <c:v>0.51973586496751922</c:v>
                </c:pt>
                <c:pt idx="52">
                  <c:v>0.26474470357870322</c:v>
                </c:pt>
                <c:pt idx="53">
                  <c:v>1.0229928216784472</c:v>
                </c:pt>
                <c:pt idx="54">
                  <c:v>-1.7439560363555804</c:v>
                </c:pt>
                <c:pt idx="55">
                  <c:v>5.8900734847836193E-2</c:v>
                </c:pt>
                <c:pt idx="56">
                  <c:v>1.0065205838899016</c:v>
                </c:pt>
                <c:pt idx="57">
                  <c:v>-0.36046731954248529</c:v>
                </c:pt>
                <c:pt idx="58">
                  <c:v>1.0942874729588115</c:v>
                </c:pt>
                <c:pt idx="59">
                  <c:v>-0.17589855216931163</c:v>
                </c:pt>
                <c:pt idx="60">
                  <c:v>0.98538457514141631</c:v>
                </c:pt>
                <c:pt idx="61">
                  <c:v>0.9850348571133124</c:v>
                </c:pt>
                <c:pt idx="62">
                  <c:v>-0.27370233065577632</c:v>
                </c:pt>
                <c:pt idx="63">
                  <c:v>-0.61821446926280865</c:v>
                </c:pt>
                <c:pt idx="64">
                  <c:v>1.0951430985918289</c:v>
                </c:pt>
                <c:pt idx="65">
                  <c:v>1.2379325940491182</c:v>
                </c:pt>
                <c:pt idx="66">
                  <c:v>-1.1282395558836078</c:v>
                </c:pt>
                <c:pt idx="67">
                  <c:v>-5.2137638598015394E-2</c:v>
                </c:pt>
                <c:pt idx="68">
                  <c:v>0.30274607296841832</c:v>
                </c:pt>
                <c:pt idx="69">
                  <c:v>-0.4855938588238824</c:v>
                </c:pt>
                <c:pt idx="70">
                  <c:v>0.36205100743284707</c:v>
                </c:pt>
                <c:pt idx="71">
                  <c:v>-1.5260596961232786</c:v>
                </c:pt>
                <c:pt idx="72">
                  <c:v>-0.58516950184550653</c:v>
                </c:pt>
                <c:pt idx="73">
                  <c:v>-0.47327785645468762</c:v>
                </c:pt>
                <c:pt idx="74">
                  <c:v>0.71801047331076306</c:v>
                </c:pt>
                <c:pt idx="75">
                  <c:v>-0.9684446680430886</c:v>
                </c:pt>
                <c:pt idx="76">
                  <c:v>0.47308188462966633</c:v>
                </c:pt>
                <c:pt idx="77">
                  <c:v>-2.9712134349630454E-2</c:v>
                </c:pt>
                <c:pt idx="78">
                  <c:v>-0.37214702415813611</c:v>
                </c:pt>
                <c:pt idx="79">
                  <c:v>0.4281144022090535</c:v>
                </c:pt>
                <c:pt idx="80">
                  <c:v>-0.35477327933045738</c:v>
                </c:pt>
                <c:pt idx="81">
                  <c:v>-0.42071594355685538</c:v>
                </c:pt>
                <c:pt idx="82">
                  <c:v>-0.17529756429073629</c:v>
                </c:pt>
                <c:pt idx="83">
                  <c:v>0.21445232811791748</c:v>
                </c:pt>
                <c:pt idx="84">
                  <c:v>-9.5411712372409932E-2</c:v>
                </c:pt>
                <c:pt idx="85">
                  <c:v>-0.81877631900584835</c:v>
                </c:pt>
                <c:pt idx="86">
                  <c:v>-1.22613929043101</c:v>
                </c:pt>
                <c:pt idx="87">
                  <c:v>-4.8263253699674574E-2</c:v>
                </c:pt>
                <c:pt idx="88">
                  <c:v>-0.23878694595728592</c:v>
                </c:pt>
                <c:pt idx="89">
                  <c:v>0.25763898140929914</c:v>
                </c:pt>
                <c:pt idx="90">
                  <c:v>-0.16204246682266352</c:v>
                </c:pt>
                <c:pt idx="91">
                  <c:v>3.4729412123004186</c:v>
                </c:pt>
                <c:pt idx="92">
                  <c:v>-0.57863015032948739</c:v>
                </c:pt>
                <c:pt idx="93">
                  <c:v>-0.20804577850483807</c:v>
                </c:pt>
                <c:pt idx="94">
                  <c:v>3.414391859826621E-2</c:v>
                </c:pt>
                <c:pt idx="95">
                  <c:v>-1.3711922844901017</c:v>
                </c:pt>
                <c:pt idx="96">
                  <c:v>-0.43316513746965329</c:v>
                </c:pt>
                <c:pt idx="97">
                  <c:v>0.66596347924433952</c:v>
                </c:pt>
                <c:pt idx="98">
                  <c:v>-0.92012981481328671</c:v>
                </c:pt>
                <c:pt idx="99">
                  <c:v>-0.43420466951850878</c:v>
                </c:pt>
                <c:pt idx="100">
                  <c:v>-0.42306634717702463</c:v>
                </c:pt>
                <c:pt idx="101">
                  <c:v>-0.49316764482542969</c:v>
                </c:pt>
                <c:pt idx="102">
                  <c:v>-1.4653256613503389</c:v>
                </c:pt>
                <c:pt idx="103">
                  <c:v>0.69292402386237895</c:v>
                </c:pt>
                <c:pt idx="104">
                  <c:v>1.9783468361804207E-2</c:v>
                </c:pt>
                <c:pt idx="105">
                  <c:v>-0.78480101780300549</c:v>
                </c:pt>
                <c:pt idx="106">
                  <c:v>-0.44918612379427314</c:v>
                </c:pt>
                <c:pt idx="107">
                  <c:v>-0.6194160391877751</c:v>
                </c:pt>
                <c:pt idx="108">
                  <c:v>0.36051768777676624</c:v>
                </c:pt>
                <c:pt idx="109">
                  <c:v>-0.39839455048224492</c:v>
                </c:pt>
                <c:pt idx="110">
                  <c:v>-0.20951258201173814</c:v>
                </c:pt>
                <c:pt idx="111">
                  <c:v>-0.89384581868356705</c:v>
                </c:pt>
                <c:pt idx="112">
                  <c:v>5.2289340044540139E-2</c:v>
                </c:pt>
                <c:pt idx="113">
                  <c:v>-0.21293086295388697</c:v>
                </c:pt>
                <c:pt idx="114">
                  <c:v>5.8849686728570605E-2</c:v>
                </c:pt>
                <c:pt idx="115">
                  <c:v>-0.36268953146151828</c:v>
                </c:pt>
                <c:pt idx="116">
                  <c:v>-0.37546171811122653</c:v>
                </c:pt>
                <c:pt idx="117">
                  <c:v>0.34231332279190596</c:v>
                </c:pt>
                <c:pt idx="118">
                  <c:v>0.23425385962680337</c:v>
                </c:pt>
                <c:pt idx="119">
                  <c:v>-1.2993010249947587</c:v>
                </c:pt>
                <c:pt idx="120">
                  <c:v>0.55237285753446574</c:v>
                </c:pt>
                <c:pt idx="121">
                  <c:v>-0.73001242863654059</c:v>
                </c:pt>
                <c:pt idx="122">
                  <c:v>0.1051934417505484</c:v>
                </c:pt>
                <c:pt idx="123">
                  <c:v>0.52999063612857078</c:v>
                </c:pt>
                <c:pt idx="124">
                  <c:v>0.41086757780474964</c:v>
                </c:pt>
                <c:pt idx="125">
                  <c:v>-0.3395818962813823</c:v>
                </c:pt>
                <c:pt idx="126">
                  <c:v>0.11992414908498848</c:v>
                </c:pt>
                <c:pt idx="127">
                  <c:v>1.1656571368496906</c:v>
                </c:pt>
                <c:pt idx="128">
                  <c:v>0.35639315064086657</c:v>
                </c:pt>
                <c:pt idx="129">
                  <c:v>-7.6985118643337097E-2</c:v>
                </c:pt>
                <c:pt idx="130">
                  <c:v>0.32506453736579421</c:v>
                </c:pt>
                <c:pt idx="131">
                  <c:v>0.1063462008726843</c:v>
                </c:pt>
                <c:pt idx="132">
                  <c:v>1.8336173397043174</c:v>
                </c:pt>
                <c:pt idx="133">
                  <c:v>-0.73768348718874099</c:v>
                </c:pt>
                <c:pt idx="134">
                  <c:v>0.56087792634955835</c:v>
                </c:pt>
                <c:pt idx="135">
                  <c:v>-0.36306402211922684</c:v>
                </c:pt>
                <c:pt idx="136">
                  <c:v>-0.23119174335409753</c:v>
                </c:pt>
                <c:pt idx="137">
                  <c:v>0.43471985337911895</c:v>
                </c:pt>
                <c:pt idx="138">
                  <c:v>-0.28867449079586277</c:v>
                </c:pt>
                <c:pt idx="139">
                  <c:v>2.0185274465144561E-2</c:v>
                </c:pt>
                <c:pt idx="140">
                  <c:v>-0.23074646641350416</c:v>
                </c:pt>
                <c:pt idx="141">
                  <c:v>-5.0763720614306562E-2</c:v>
                </c:pt>
                <c:pt idx="142">
                  <c:v>-0.20575816809433461</c:v>
                </c:pt>
                <c:pt idx="143">
                  <c:v>0.74943303037067488</c:v>
                </c:pt>
                <c:pt idx="144">
                  <c:v>-0.42765362360857073</c:v>
                </c:pt>
                <c:pt idx="145">
                  <c:v>-0.64129895119858482</c:v>
                </c:pt>
                <c:pt idx="146">
                  <c:v>8.9890775356822356E-2</c:v>
                </c:pt>
                <c:pt idx="147">
                  <c:v>-0.39515325214399433</c:v>
                </c:pt>
                <c:pt idx="148">
                  <c:v>0.75511063244971599</c:v>
                </c:pt>
                <c:pt idx="149">
                  <c:v>-6.7523249898003943E-2</c:v>
                </c:pt>
                <c:pt idx="150">
                  <c:v>0.18032531553486034</c:v>
                </c:pt>
                <c:pt idx="151">
                  <c:v>0.37740235035778347</c:v>
                </c:pt>
                <c:pt idx="152">
                  <c:v>0.58427138602316975</c:v>
                </c:pt>
                <c:pt idx="153">
                  <c:v>3.4024643054453824E-2</c:v>
                </c:pt>
                <c:pt idx="154">
                  <c:v>0.48608616275085226</c:v>
                </c:pt>
                <c:pt idx="155">
                  <c:v>0.15461573609664436</c:v>
                </c:pt>
                <c:pt idx="156">
                  <c:v>1.7669760301464623</c:v>
                </c:pt>
                <c:pt idx="157">
                  <c:v>0.42855145722860588</c:v>
                </c:pt>
                <c:pt idx="158">
                  <c:v>0.6276131716424932</c:v>
                </c:pt>
                <c:pt idx="159">
                  <c:v>0.50272616735398856</c:v>
                </c:pt>
                <c:pt idx="160">
                  <c:v>0.39555584757376228</c:v>
                </c:pt>
                <c:pt idx="161">
                  <c:v>5.7908206644018752E-2</c:v>
                </c:pt>
                <c:pt idx="162">
                  <c:v>-0.73946767892485821</c:v>
                </c:pt>
                <c:pt idx="163">
                  <c:v>-0.8124392634357338</c:v>
                </c:pt>
                <c:pt idx="164">
                  <c:v>-0.19718618758141324</c:v>
                </c:pt>
                <c:pt idx="165">
                  <c:v>-1.3794826530330695</c:v>
                </c:pt>
                <c:pt idx="166">
                  <c:v>-0.23503875176706363</c:v>
                </c:pt>
                <c:pt idx="167">
                  <c:v>-0.35972217329751449</c:v>
                </c:pt>
                <c:pt idx="168">
                  <c:v>-0.67070252931057373</c:v>
                </c:pt>
                <c:pt idx="169">
                  <c:v>-6.2695265484008861E-2</c:v>
                </c:pt>
                <c:pt idx="170">
                  <c:v>-0.82546338953801202</c:v>
                </c:pt>
                <c:pt idx="171">
                  <c:v>-0.95720250994719924</c:v>
                </c:pt>
                <c:pt idx="172">
                  <c:v>-0.32582189125058725</c:v>
                </c:pt>
                <c:pt idx="173">
                  <c:v>-0.58427774763413642</c:v>
                </c:pt>
                <c:pt idx="174">
                  <c:v>-0.98584016150365572</c:v>
                </c:pt>
                <c:pt idx="175">
                  <c:v>-0.20649097617473247</c:v>
                </c:pt>
                <c:pt idx="176">
                  <c:v>-0.10147535495602182</c:v>
                </c:pt>
                <c:pt idx="177">
                  <c:v>3.8182027023620238E-2</c:v>
                </c:pt>
                <c:pt idx="178">
                  <c:v>-0.85165937761243793</c:v>
                </c:pt>
                <c:pt idx="179">
                  <c:v>3.4155705143397832E-4</c:v>
                </c:pt>
                <c:pt idx="180">
                  <c:v>-2.6927791721381246E-2</c:v>
                </c:pt>
                <c:pt idx="181">
                  <c:v>-5.0212858155540184E-2</c:v>
                </c:pt>
                <c:pt idx="182">
                  <c:v>0.10589834078994578</c:v>
                </c:pt>
                <c:pt idx="183">
                  <c:v>-3.4584192870592084E-2</c:v>
                </c:pt>
                <c:pt idx="184">
                  <c:v>-0.32165303675259643</c:v>
                </c:pt>
                <c:pt idx="185">
                  <c:v>5.1677492559150537E-2</c:v>
                </c:pt>
                <c:pt idx="186">
                  <c:v>-0.18076182770764068</c:v>
                </c:pt>
                <c:pt idx="187">
                  <c:v>-0.24870778791850484</c:v>
                </c:pt>
                <c:pt idx="188">
                  <c:v>6.6287082729272043E-2</c:v>
                </c:pt>
                <c:pt idx="189">
                  <c:v>-0.30097389490300425</c:v>
                </c:pt>
                <c:pt idx="190">
                  <c:v>0.26823730533552187</c:v>
                </c:pt>
                <c:pt idx="191">
                  <c:v>7.8894622058596306E-2</c:v>
                </c:pt>
                <c:pt idx="192">
                  <c:v>-7.2409573991154118E-3</c:v>
                </c:pt>
                <c:pt idx="193">
                  <c:v>0.23747211951762756</c:v>
                </c:pt>
                <c:pt idx="194">
                  <c:v>-4.1993374487702187E-4</c:v>
                </c:pt>
                <c:pt idx="195">
                  <c:v>-0.13200627333750259</c:v>
                </c:pt>
                <c:pt idx="196">
                  <c:v>0.33671725220150828</c:v>
                </c:pt>
                <c:pt idx="197">
                  <c:v>0.10574879200263215</c:v>
                </c:pt>
                <c:pt idx="198">
                  <c:v>0.36003185116422337</c:v>
                </c:pt>
                <c:pt idx="199">
                  <c:v>0.22876527885580428</c:v>
                </c:pt>
                <c:pt idx="200">
                  <c:v>4.6300734619361243</c:v>
                </c:pt>
                <c:pt idx="201">
                  <c:v>-1.6123951367472897</c:v>
                </c:pt>
                <c:pt idx="202">
                  <c:v>-0.32360162222878225</c:v>
                </c:pt>
                <c:pt idx="203">
                  <c:v>1.483323701652403</c:v>
                </c:pt>
                <c:pt idx="204">
                  <c:v>-0.15432714431578423</c:v>
                </c:pt>
                <c:pt idx="205">
                  <c:v>-0.5477869268536838</c:v>
                </c:pt>
                <c:pt idx="206">
                  <c:v>0.46700044116360745</c:v>
                </c:pt>
                <c:pt idx="207">
                  <c:v>-0.34429576751354485</c:v>
                </c:pt>
                <c:pt idx="208">
                  <c:v>0.63503828509211147</c:v>
                </c:pt>
                <c:pt idx="209">
                  <c:v>-0.59903963941375926</c:v>
                </c:pt>
                <c:pt idx="210">
                  <c:v>-0.20196998461163745</c:v>
                </c:pt>
                <c:pt idx="211">
                  <c:v>-9.4555635798623042E-2</c:v>
                </c:pt>
                <c:pt idx="212">
                  <c:v>-0.41383659787342764</c:v>
                </c:pt>
                <c:pt idx="213">
                  <c:v>-0.13766286054181023</c:v>
                </c:pt>
                <c:pt idx="214">
                  <c:v>-1.6631526198116128E-2</c:v>
                </c:pt>
                <c:pt idx="215">
                  <c:v>-0.22106213228194999</c:v>
                </c:pt>
                <c:pt idx="216">
                  <c:v>0.14398107594042622</c:v>
                </c:pt>
                <c:pt idx="217">
                  <c:v>0.67726246715108296</c:v>
                </c:pt>
                <c:pt idx="218">
                  <c:v>-0.63757539336122504</c:v>
                </c:pt>
                <c:pt idx="219">
                  <c:v>-0.46496521475470187</c:v>
                </c:pt>
                <c:pt idx="220">
                  <c:v>-0.32841773617780939</c:v>
                </c:pt>
                <c:pt idx="221">
                  <c:v>-0.17312524353540526</c:v>
                </c:pt>
                <c:pt idx="222">
                  <c:v>-0.22252862862490175</c:v>
                </c:pt>
                <c:pt idx="223">
                  <c:v>-0.16189845560021565</c:v>
                </c:pt>
                <c:pt idx="224">
                  <c:v>-0.2017181448913743</c:v>
                </c:pt>
                <c:pt idx="225">
                  <c:v>-0.14457056847379041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0-4D90-B0AA-CD03DBC6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247983"/>
        <c:axId val="782187568"/>
      </c:lineChart>
      <c:catAx>
        <c:axId val="17402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7568"/>
        <c:crosses val="autoZero"/>
        <c:auto val="1"/>
        <c:lblAlgn val="ctr"/>
        <c:lblOffset val="100"/>
        <c:noMultiLvlLbl val="0"/>
      </c:catAx>
      <c:valAx>
        <c:axId val="7821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vs</a:t>
            </a:r>
            <a:r>
              <a:rPr lang="en-US" baseline="0"/>
              <a:t> Old State Purchases FIM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Old FIM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'Purchases FIM Calculation'!$A$3:$A$229</c:f>
              <c:strCache>
                <c:ptCount val="227"/>
                <c:pt idx="0">
                  <c:v>1970 Q1</c:v>
                </c:pt>
                <c:pt idx="1">
                  <c:v>1970 Q2</c:v>
                </c:pt>
                <c:pt idx="2">
                  <c:v>1970 Q3</c:v>
                </c:pt>
                <c:pt idx="3">
                  <c:v>1970 Q4</c:v>
                </c:pt>
                <c:pt idx="4">
                  <c:v>1971 Q1</c:v>
                </c:pt>
                <c:pt idx="5">
                  <c:v>1971 Q2</c:v>
                </c:pt>
                <c:pt idx="6">
                  <c:v>1971 Q3</c:v>
                </c:pt>
                <c:pt idx="7">
                  <c:v>1971 Q4</c:v>
                </c:pt>
                <c:pt idx="8">
                  <c:v>1972 Q1</c:v>
                </c:pt>
                <c:pt idx="9">
                  <c:v>1972 Q2</c:v>
                </c:pt>
                <c:pt idx="10">
                  <c:v>1972 Q3</c:v>
                </c:pt>
                <c:pt idx="11">
                  <c:v>1972 Q4</c:v>
                </c:pt>
                <c:pt idx="12">
                  <c:v>1973 Q1</c:v>
                </c:pt>
                <c:pt idx="13">
                  <c:v>1973 Q2</c:v>
                </c:pt>
                <c:pt idx="14">
                  <c:v>1973 Q3</c:v>
                </c:pt>
                <c:pt idx="15">
                  <c:v>1973 Q4</c:v>
                </c:pt>
                <c:pt idx="16">
                  <c:v>1974 Q1</c:v>
                </c:pt>
                <c:pt idx="17">
                  <c:v>1974 Q2</c:v>
                </c:pt>
                <c:pt idx="18">
                  <c:v>1974 Q3</c:v>
                </c:pt>
                <c:pt idx="19">
                  <c:v>1974 Q4</c:v>
                </c:pt>
                <c:pt idx="20">
                  <c:v>1975 Q1</c:v>
                </c:pt>
                <c:pt idx="21">
                  <c:v>1975 Q2</c:v>
                </c:pt>
                <c:pt idx="22">
                  <c:v>1975 Q3</c:v>
                </c:pt>
                <c:pt idx="23">
                  <c:v>1975 Q4</c:v>
                </c:pt>
                <c:pt idx="24">
                  <c:v>1976 Q1</c:v>
                </c:pt>
                <c:pt idx="25">
                  <c:v>1976 Q2</c:v>
                </c:pt>
                <c:pt idx="26">
                  <c:v>1976 Q3</c:v>
                </c:pt>
                <c:pt idx="27">
                  <c:v>1976 Q4</c:v>
                </c:pt>
                <c:pt idx="28">
                  <c:v>1977 Q1</c:v>
                </c:pt>
                <c:pt idx="29">
                  <c:v>1977 Q2</c:v>
                </c:pt>
                <c:pt idx="30">
                  <c:v>1977 Q3</c:v>
                </c:pt>
                <c:pt idx="31">
                  <c:v>1977 Q4</c:v>
                </c:pt>
                <c:pt idx="32">
                  <c:v>1978 Q1</c:v>
                </c:pt>
                <c:pt idx="33">
                  <c:v>1978 Q2</c:v>
                </c:pt>
                <c:pt idx="34">
                  <c:v>1978 Q3</c:v>
                </c:pt>
                <c:pt idx="35">
                  <c:v>1978 Q4</c:v>
                </c:pt>
                <c:pt idx="36">
                  <c:v>1979 Q1</c:v>
                </c:pt>
                <c:pt idx="37">
                  <c:v>1979 Q2</c:v>
                </c:pt>
                <c:pt idx="38">
                  <c:v>1979 Q3</c:v>
                </c:pt>
                <c:pt idx="39">
                  <c:v>1979 Q4</c:v>
                </c:pt>
                <c:pt idx="40">
                  <c:v>1980 Q1</c:v>
                </c:pt>
                <c:pt idx="41">
                  <c:v>1980 Q2</c:v>
                </c:pt>
                <c:pt idx="42">
                  <c:v>1980 Q3</c:v>
                </c:pt>
                <c:pt idx="43">
                  <c:v>1980 Q4</c:v>
                </c:pt>
                <c:pt idx="44">
                  <c:v>1981 Q1</c:v>
                </c:pt>
                <c:pt idx="45">
                  <c:v>1981 Q2</c:v>
                </c:pt>
                <c:pt idx="46">
                  <c:v>1981 Q3</c:v>
                </c:pt>
                <c:pt idx="47">
                  <c:v>1981 Q4</c:v>
                </c:pt>
                <c:pt idx="48">
                  <c:v>1982 Q1</c:v>
                </c:pt>
                <c:pt idx="49">
                  <c:v>1982 Q2</c:v>
                </c:pt>
                <c:pt idx="50">
                  <c:v>1982 Q3</c:v>
                </c:pt>
                <c:pt idx="51">
                  <c:v>1982 Q4</c:v>
                </c:pt>
                <c:pt idx="52">
                  <c:v>1983 Q1</c:v>
                </c:pt>
                <c:pt idx="53">
                  <c:v>1983 Q2</c:v>
                </c:pt>
                <c:pt idx="54">
                  <c:v>1983 Q3</c:v>
                </c:pt>
                <c:pt idx="55">
                  <c:v>1983 Q4</c:v>
                </c:pt>
                <c:pt idx="56">
                  <c:v>1984 Q1</c:v>
                </c:pt>
                <c:pt idx="57">
                  <c:v>1984 Q2</c:v>
                </c:pt>
                <c:pt idx="58">
                  <c:v>1984 Q3</c:v>
                </c:pt>
                <c:pt idx="59">
                  <c:v>1984 Q4</c:v>
                </c:pt>
                <c:pt idx="60">
                  <c:v>1985 Q1</c:v>
                </c:pt>
                <c:pt idx="61">
                  <c:v>1985 Q2</c:v>
                </c:pt>
                <c:pt idx="62">
                  <c:v>1985 Q3</c:v>
                </c:pt>
                <c:pt idx="63">
                  <c:v>1985 Q4</c:v>
                </c:pt>
                <c:pt idx="64">
                  <c:v>1986 Q1</c:v>
                </c:pt>
                <c:pt idx="65">
                  <c:v>1986 Q2</c:v>
                </c:pt>
                <c:pt idx="66">
                  <c:v>1986 Q3</c:v>
                </c:pt>
                <c:pt idx="67">
                  <c:v>1986 Q4</c:v>
                </c:pt>
                <c:pt idx="68">
                  <c:v>1987 Q1</c:v>
                </c:pt>
                <c:pt idx="69">
                  <c:v>1987 Q2</c:v>
                </c:pt>
                <c:pt idx="70">
                  <c:v>1987 Q3</c:v>
                </c:pt>
                <c:pt idx="71">
                  <c:v>1987 Q4</c:v>
                </c:pt>
                <c:pt idx="72">
                  <c:v>1988 Q1</c:v>
                </c:pt>
                <c:pt idx="73">
                  <c:v>1988 Q2</c:v>
                </c:pt>
                <c:pt idx="74">
                  <c:v>1988 Q3</c:v>
                </c:pt>
                <c:pt idx="75">
                  <c:v>1988 Q4</c:v>
                </c:pt>
                <c:pt idx="76">
                  <c:v>1989 Q1</c:v>
                </c:pt>
                <c:pt idx="77">
                  <c:v>1989 Q2</c:v>
                </c:pt>
                <c:pt idx="78">
                  <c:v>1989 Q3</c:v>
                </c:pt>
                <c:pt idx="79">
                  <c:v>1989 Q4</c:v>
                </c:pt>
                <c:pt idx="80">
                  <c:v>1990 Q1</c:v>
                </c:pt>
                <c:pt idx="81">
                  <c:v>1990 Q2</c:v>
                </c:pt>
                <c:pt idx="82">
                  <c:v>1990 Q3</c:v>
                </c:pt>
                <c:pt idx="83">
                  <c:v>1990 Q4</c:v>
                </c:pt>
                <c:pt idx="84">
                  <c:v>1991 Q1</c:v>
                </c:pt>
                <c:pt idx="85">
                  <c:v>1991 Q2</c:v>
                </c:pt>
                <c:pt idx="86">
                  <c:v>1991 Q3</c:v>
                </c:pt>
                <c:pt idx="87">
                  <c:v>1991 Q4</c:v>
                </c:pt>
                <c:pt idx="88">
                  <c:v>1992 Q1</c:v>
                </c:pt>
                <c:pt idx="89">
                  <c:v>1992 Q2</c:v>
                </c:pt>
                <c:pt idx="90">
                  <c:v>1992 Q3</c:v>
                </c:pt>
                <c:pt idx="91">
                  <c:v>1992 Q4</c:v>
                </c:pt>
                <c:pt idx="92">
                  <c:v>1993 Q1</c:v>
                </c:pt>
                <c:pt idx="93">
                  <c:v>1993 Q2</c:v>
                </c:pt>
                <c:pt idx="94">
                  <c:v>1993 Q3</c:v>
                </c:pt>
                <c:pt idx="95">
                  <c:v>1993 Q4</c:v>
                </c:pt>
                <c:pt idx="96">
                  <c:v>1994 Q1</c:v>
                </c:pt>
                <c:pt idx="97">
                  <c:v>1994 Q2</c:v>
                </c:pt>
                <c:pt idx="98">
                  <c:v>1994 Q3</c:v>
                </c:pt>
                <c:pt idx="99">
                  <c:v>1994 Q4</c:v>
                </c:pt>
                <c:pt idx="100">
                  <c:v>1995 Q1</c:v>
                </c:pt>
                <c:pt idx="101">
                  <c:v>1995 Q2</c:v>
                </c:pt>
                <c:pt idx="102">
                  <c:v>1995 Q3</c:v>
                </c:pt>
                <c:pt idx="103">
                  <c:v>1995 Q4</c:v>
                </c:pt>
                <c:pt idx="104">
                  <c:v>1996 Q1</c:v>
                </c:pt>
                <c:pt idx="105">
                  <c:v>1996 Q2</c:v>
                </c:pt>
                <c:pt idx="106">
                  <c:v>1996 Q3</c:v>
                </c:pt>
                <c:pt idx="107">
                  <c:v>1996 Q4</c:v>
                </c:pt>
                <c:pt idx="108">
                  <c:v>1997 Q1</c:v>
                </c:pt>
                <c:pt idx="109">
                  <c:v>1997 Q2</c:v>
                </c:pt>
                <c:pt idx="110">
                  <c:v>1997 Q3</c:v>
                </c:pt>
                <c:pt idx="111">
                  <c:v>1997 Q4</c:v>
                </c:pt>
                <c:pt idx="112">
                  <c:v>1998 Q1</c:v>
                </c:pt>
                <c:pt idx="113">
                  <c:v>1998 Q2</c:v>
                </c:pt>
                <c:pt idx="114">
                  <c:v>1998 Q3</c:v>
                </c:pt>
                <c:pt idx="115">
                  <c:v>1998 Q4</c:v>
                </c:pt>
                <c:pt idx="116">
                  <c:v>1999 Q1</c:v>
                </c:pt>
                <c:pt idx="117">
                  <c:v>1999 Q2</c:v>
                </c:pt>
                <c:pt idx="118">
                  <c:v>1999 Q3</c:v>
                </c:pt>
                <c:pt idx="119">
                  <c:v>1999 Q4</c:v>
                </c:pt>
                <c:pt idx="120">
                  <c:v>2000 Q1</c:v>
                </c:pt>
                <c:pt idx="121">
                  <c:v>2000 Q2</c:v>
                </c:pt>
                <c:pt idx="122">
                  <c:v>2000 Q3</c:v>
                </c:pt>
                <c:pt idx="123">
                  <c:v>2000 Q4</c:v>
                </c:pt>
                <c:pt idx="124">
                  <c:v>2001 Q1</c:v>
                </c:pt>
                <c:pt idx="125">
                  <c:v>2001 Q2</c:v>
                </c:pt>
                <c:pt idx="126">
                  <c:v>2001 Q3</c:v>
                </c:pt>
                <c:pt idx="127">
                  <c:v>2001 Q4</c:v>
                </c:pt>
                <c:pt idx="128">
                  <c:v>2002 Q1</c:v>
                </c:pt>
                <c:pt idx="129">
                  <c:v>2002 Q2</c:v>
                </c:pt>
                <c:pt idx="130">
                  <c:v>2002 Q3</c:v>
                </c:pt>
                <c:pt idx="131">
                  <c:v>2002 Q4</c:v>
                </c:pt>
                <c:pt idx="132">
                  <c:v>2003 Q1</c:v>
                </c:pt>
                <c:pt idx="133">
                  <c:v>2003 Q2</c:v>
                </c:pt>
                <c:pt idx="134">
                  <c:v>2003 Q3</c:v>
                </c:pt>
                <c:pt idx="135">
                  <c:v>2003 Q4</c:v>
                </c:pt>
                <c:pt idx="136">
                  <c:v>2004 Q1</c:v>
                </c:pt>
                <c:pt idx="137">
                  <c:v>2004 Q2</c:v>
                </c:pt>
                <c:pt idx="138">
                  <c:v>2004 Q3</c:v>
                </c:pt>
                <c:pt idx="139">
                  <c:v>2004 Q4</c:v>
                </c:pt>
                <c:pt idx="140">
                  <c:v>2005 Q1</c:v>
                </c:pt>
                <c:pt idx="141">
                  <c:v>2005 Q2</c:v>
                </c:pt>
                <c:pt idx="142">
                  <c:v>2005 Q3</c:v>
                </c:pt>
                <c:pt idx="143">
                  <c:v>2005 Q4</c:v>
                </c:pt>
                <c:pt idx="144">
                  <c:v>2006 Q1</c:v>
                </c:pt>
                <c:pt idx="145">
                  <c:v>2006 Q2</c:v>
                </c:pt>
                <c:pt idx="146">
                  <c:v>2006 Q3</c:v>
                </c:pt>
                <c:pt idx="147">
                  <c:v>2006 Q4</c:v>
                </c:pt>
                <c:pt idx="148">
                  <c:v>2007 Q1</c:v>
                </c:pt>
                <c:pt idx="149">
                  <c:v>2007 Q2</c:v>
                </c:pt>
                <c:pt idx="150">
                  <c:v>2007 Q3</c:v>
                </c:pt>
                <c:pt idx="151">
                  <c:v>2007 Q4</c:v>
                </c:pt>
                <c:pt idx="152">
                  <c:v>2008 Q1</c:v>
                </c:pt>
                <c:pt idx="153">
                  <c:v>2008 Q2</c:v>
                </c:pt>
                <c:pt idx="154">
                  <c:v>2008 Q3</c:v>
                </c:pt>
                <c:pt idx="155">
                  <c:v>2008 Q4</c:v>
                </c:pt>
                <c:pt idx="156">
                  <c:v>2009 Q1</c:v>
                </c:pt>
                <c:pt idx="157">
                  <c:v>2009 Q2</c:v>
                </c:pt>
                <c:pt idx="158">
                  <c:v>2009 Q3</c:v>
                </c:pt>
                <c:pt idx="159">
                  <c:v>2009 Q4</c:v>
                </c:pt>
                <c:pt idx="160">
                  <c:v>2010 Q1</c:v>
                </c:pt>
                <c:pt idx="161">
                  <c:v>2010 Q2</c:v>
                </c:pt>
                <c:pt idx="162">
                  <c:v>2010 Q3</c:v>
                </c:pt>
                <c:pt idx="163">
                  <c:v>2010 Q4</c:v>
                </c:pt>
                <c:pt idx="164">
                  <c:v>2011 Q1</c:v>
                </c:pt>
                <c:pt idx="165">
                  <c:v>2011 Q2</c:v>
                </c:pt>
                <c:pt idx="166">
                  <c:v>2011 Q3</c:v>
                </c:pt>
                <c:pt idx="167">
                  <c:v>2011 Q4</c:v>
                </c:pt>
                <c:pt idx="168">
                  <c:v>2012 Q1</c:v>
                </c:pt>
                <c:pt idx="169">
                  <c:v>2012 Q2</c:v>
                </c:pt>
                <c:pt idx="170">
                  <c:v>2012 Q3</c:v>
                </c:pt>
                <c:pt idx="171">
                  <c:v>2012 Q4</c:v>
                </c:pt>
                <c:pt idx="172">
                  <c:v>2013 Q1</c:v>
                </c:pt>
                <c:pt idx="173">
                  <c:v>2013 Q2</c:v>
                </c:pt>
                <c:pt idx="174">
                  <c:v>2013 Q3</c:v>
                </c:pt>
                <c:pt idx="175">
                  <c:v>2013 Q4</c:v>
                </c:pt>
                <c:pt idx="176">
                  <c:v>2014 Q1</c:v>
                </c:pt>
                <c:pt idx="177">
                  <c:v>2014 Q2</c:v>
                </c:pt>
                <c:pt idx="178">
                  <c:v>2014 Q3</c:v>
                </c:pt>
                <c:pt idx="179">
                  <c:v>2014 Q4</c:v>
                </c:pt>
                <c:pt idx="180">
                  <c:v>2015 Q1</c:v>
                </c:pt>
                <c:pt idx="181">
                  <c:v>2015 Q2</c:v>
                </c:pt>
                <c:pt idx="182">
                  <c:v>2015 Q3</c:v>
                </c:pt>
                <c:pt idx="183">
                  <c:v>2015 Q4</c:v>
                </c:pt>
                <c:pt idx="184">
                  <c:v>2016 Q1</c:v>
                </c:pt>
                <c:pt idx="185">
                  <c:v>2016 Q2</c:v>
                </c:pt>
                <c:pt idx="186">
                  <c:v>2016 Q3</c:v>
                </c:pt>
                <c:pt idx="187">
                  <c:v>2016 Q4</c:v>
                </c:pt>
                <c:pt idx="188">
                  <c:v>2017 Q1</c:v>
                </c:pt>
                <c:pt idx="189">
                  <c:v>2017 Q2</c:v>
                </c:pt>
                <c:pt idx="190">
                  <c:v>2017 Q3</c:v>
                </c:pt>
                <c:pt idx="191">
                  <c:v>2017 Q4</c:v>
                </c:pt>
                <c:pt idx="192">
                  <c:v>2018 Q1</c:v>
                </c:pt>
                <c:pt idx="193">
                  <c:v>2018 Q2</c:v>
                </c:pt>
                <c:pt idx="194">
                  <c:v>2018 Q3</c:v>
                </c:pt>
                <c:pt idx="195">
                  <c:v>2018 Q4</c:v>
                </c:pt>
                <c:pt idx="196">
                  <c:v>2019 Q1</c:v>
                </c:pt>
                <c:pt idx="197">
                  <c:v>2019 Q2</c:v>
                </c:pt>
                <c:pt idx="198">
                  <c:v>2019 Q3</c:v>
                </c:pt>
                <c:pt idx="199">
                  <c:v>2019 Q4</c:v>
                </c:pt>
                <c:pt idx="200">
                  <c:v>2020 Q1</c:v>
                </c:pt>
                <c:pt idx="201">
                  <c:v>2020 Q2</c:v>
                </c:pt>
                <c:pt idx="202">
                  <c:v>2020 Q3</c:v>
                </c:pt>
                <c:pt idx="203">
                  <c:v>2020 Q4</c:v>
                </c:pt>
                <c:pt idx="204">
                  <c:v>2021 Q1</c:v>
                </c:pt>
                <c:pt idx="205">
                  <c:v>2021 Q2</c:v>
                </c:pt>
                <c:pt idx="206">
                  <c:v>2021 Q3</c:v>
                </c:pt>
                <c:pt idx="207">
                  <c:v>2021 Q4</c:v>
                </c:pt>
                <c:pt idx="208">
                  <c:v>2022 Q1</c:v>
                </c:pt>
                <c:pt idx="209">
                  <c:v>2022 Q2</c:v>
                </c:pt>
                <c:pt idx="210">
                  <c:v>2022 Q3</c:v>
                </c:pt>
                <c:pt idx="211">
                  <c:v>2022 Q4</c:v>
                </c:pt>
                <c:pt idx="212">
                  <c:v>2023 Q1</c:v>
                </c:pt>
                <c:pt idx="213">
                  <c:v>2023 Q2</c:v>
                </c:pt>
                <c:pt idx="214">
                  <c:v>2023 Q3</c:v>
                </c:pt>
                <c:pt idx="215">
                  <c:v>2023 Q4</c:v>
                </c:pt>
                <c:pt idx="216">
                  <c:v>2024 Q1</c:v>
                </c:pt>
                <c:pt idx="217">
                  <c:v>2024 Q2</c:v>
                </c:pt>
                <c:pt idx="218">
                  <c:v>2024 Q3</c:v>
                </c:pt>
                <c:pt idx="219">
                  <c:v>2024 Q4</c:v>
                </c:pt>
                <c:pt idx="220">
                  <c:v>2025 Q1</c:v>
                </c:pt>
                <c:pt idx="221">
                  <c:v>2025 Q2</c:v>
                </c:pt>
                <c:pt idx="222">
                  <c:v>2025 Q3</c:v>
                </c:pt>
                <c:pt idx="223">
                  <c:v>2025 Q4</c:v>
                </c:pt>
                <c:pt idx="224">
                  <c:v>2026 Q1</c:v>
                </c:pt>
                <c:pt idx="225">
                  <c:v>2026 Q2</c:v>
                </c:pt>
                <c:pt idx="226">
                  <c:v>2026 Q3</c:v>
                </c:pt>
              </c:strCache>
            </c:strRef>
          </c:cat>
          <c:val>
            <c:numRef>
              <c:f>'Purchases FIM Calculation'!$W$4:$W$229</c:f>
              <c:numCache>
                <c:formatCode>General</c:formatCode>
                <c:ptCount val="226"/>
                <c:pt idx="0">
                  <c:v>0.10331446693723199</c:v>
                </c:pt>
                <c:pt idx="1">
                  <c:v>0.86021842571267804</c:v>
                </c:pt>
                <c:pt idx="2">
                  <c:v>-7.79474468376673E-2</c:v>
                </c:pt>
                <c:pt idx="3">
                  <c:v>-0.336369070072295</c:v>
                </c:pt>
                <c:pt idx="4">
                  <c:v>-0.29820944628899898</c:v>
                </c:pt>
                <c:pt idx="5">
                  <c:v>-1.42015754699409E-2</c:v>
                </c:pt>
                <c:pt idx="6">
                  <c:v>0.27977486368939702</c:v>
                </c:pt>
                <c:pt idx="7">
                  <c:v>-0.253918717112878</c:v>
                </c:pt>
                <c:pt idx="8">
                  <c:v>-0.27631654941147099</c:v>
                </c:pt>
                <c:pt idx="9">
                  <c:v>-0.39653348721093701</c:v>
                </c:pt>
                <c:pt idx="10">
                  <c:v>0.64612926866215403</c:v>
                </c:pt>
                <c:pt idx="11">
                  <c:v>-0.12274395630484899</c:v>
                </c:pt>
                <c:pt idx="12">
                  <c:v>-0.382451417444307</c:v>
                </c:pt>
                <c:pt idx="13">
                  <c:v>0.36726682942845901</c:v>
                </c:pt>
                <c:pt idx="14">
                  <c:v>7.5656495028208995E-2</c:v>
                </c:pt>
                <c:pt idx="15">
                  <c:v>-0.241414258805461</c:v>
                </c:pt>
                <c:pt idx="16">
                  <c:v>0.113685222902249</c:v>
                </c:pt>
                <c:pt idx="17">
                  <c:v>0.19522502465290101</c:v>
                </c:pt>
                <c:pt idx="18">
                  <c:v>-0.63898343706475502</c:v>
                </c:pt>
                <c:pt idx="19">
                  <c:v>0.89777855655102101</c:v>
                </c:pt>
                <c:pt idx="20">
                  <c:v>-0.534055256901944</c:v>
                </c:pt>
                <c:pt idx="21">
                  <c:v>-0.43887464255019099</c:v>
                </c:pt>
                <c:pt idx="22">
                  <c:v>0.39362205697173203</c:v>
                </c:pt>
                <c:pt idx="23">
                  <c:v>0.30939419460281897</c:v>
                </c:pt>
                <c:pt idx="24">
                  <c:v>-1.1220705280781</c:v>
                </c:pt>
                <c:pt idx="25">
                  <c:v>-0.85253196112110596</c:v>
                </c:pt>
                <c:pt idx="26">
                  <c:v>-0.56917227970529904</c:v>
                </c:pt>
                <c:pt idx="27">
                  <c:v>0.22212739443537899</c:v>
                </c:pt>
                <c:pt idx="28">
                  <c:v>-5.7459368450152301E-2</c:v>
                </c:pt>
                <c:pt idx="29">
                  <c:v>-0.60778685238348495</c:v>
                </c:pt>
                <c:pt idx="30">
                  <c:v>-5.2645139486784398E-2</c:v>
                </c:pt>
                <c:pt idx="31">
                  <c:v>-0.41263978675219998</c:v>
                </c:pt>
                <c:pt idx="32">
                  <c:v>0.91854958438955003</c:v>
                </c:pt>
                <c:pt idx="33">
                  <c:v>0.117966353810184</c:v>
                </c:pt>
                <c:pt idx="34">
                  <c:v>-3.6845736052693E-2</c:v>
                </c:pt>
                <c:pt idx="35">
                  <c:v>-1.26834143484572</c:v>
                </c:pt>
                <c:pt idx="36">
                  <c:v>0.19445569379989999</c:v>
                </c:pt>
                <c:pt idx="37">
                  <c:v>-0.32320623628590001</c:v>
                </c:pt>
                <c:pt idx="38">
                  <c:v>2.1495089081424699E-2</c:v>
                </c:pt>
                <c:pt idx="39">
                  <c:v>-7.9977664257435702E-2</c:v>
                </c:pt>
                <c:pt idx="40">
                  <c:v>-0.82461451411464104</c:v>
                </c:pt>
                <c:pt idx="41">
                  <c:v>-0.75709467012485798</c:v>
                </c:pt>
                <c:pt idx="42">
                  <c:v>-0.49084629804718699</c:v>
                </c:pt>
                <c:pt idx="43">
                  <c:v>0.231783308192124</c:v>
                </c:pt>
                <c:pt idx="44">
                  <c:v>-1.0057081076057599</c:v>
                </c:pt>
                <c:pt idx="45">
                  <c:v>-0.26188271486098402</c:v>
                </c:pt>
                <c:pt idx="46">
                  <c:v>5.5719726139580303E-2</c:v>
                </c:pt>
                <c:pt idx="47">
                  <c:v>-0.26798834839740798</c:v>
                </c:pt>
                <c:pt idx="48">
                  <c:v>-0.21087798662884299</c:v>
                </c:pt>
                <c:pt idx="49">
                  <c:v>-0.30425055756381197</c:v>
                </c:pt>
                <c:pt idx="50">
                  <c:v>2.4057186043924299E-2</c:v>
                </c:pt>
                <c:pt idx="51">
                  <c:v>-0.32274268252653299</c:v>
                </c:pt>
                <c:pt idx="52">
                  <c:v>-0.231512245496657</c:v>
                </c:pt>
                <c:pt idx="53">
                  <c:v>-0.138045216189187</c:v>
                </c:pt>
                <c:pt idx="54">
                  <c:v>-0.30365213478283898</c:v>
                </c:pt>
                <c:pt idx="55">
                  <c:v>0.106255876551153</c:v>
                </c:pt>
                <c:pt idx="56">
                  <c:v>0.137611692496864</c:v>
                </c:pt>
                <c:pt idx="57">
                  <c:v>0.27150348311397698</c:v>
                </c:pt>
                <c:pt idx="58">
                  <c:v>-7.4462326855817603E-3</c:v>
                </c:pt>
                <c:pt idx="59">
                  <c:v>0.35124127631975799</c:v>
                </c:pt>
                <c:pt idx="60">
                  <c:v>0.17998772145035899</c:v>
                </c:pt>
                <c:pt idx="61">
                  <c:v>0.269552086001901</c:v>
                </c:pt>
                <c:pt idx="62">
                  <c:v>-0.13470997964081199</c:v>
                </c:pt>
                <c:pt idx="63">
                  <c:v>0.57798166551725805</c:v>
                </c:pt>
                <c:pt idx="64">
                  <c:v>1.5098626250620299E-2</c:v>
                </c:pt>
                <c:pt idx="65">
                  <c:v>3.2716431863422102E-3</c:v>
                </c:pt>
                <c:pt idx="66">
                  <c:v>8.1382333705670704E-2</c:v>
                </c:pt>
                <c:pt idx="67">
                  <c:v>-0.148822568438367</c:v>
                </c:pt>
                <c:pt idx="68">
                  <c:v>-0.29956614942773202</c:v>
                </c:pt>
                <c:pt idx="69">
                  <c:v>-0.11124596164830999</c:v>
                </c:pt>
                <c:pt idx="70">
                  <c:v>0.259200979354757</c:v>
                </c:pt>
                <c:pt idx="71">
                  <c:v>0.140331273422589</c:v>
                </c:pt>
                <c:pt idx="72">
                  <c:v>0.161712791177893</c:v>
                </c:pt>
                <c:pt idx="73">
                  <c:v>-0.166494157876518</c:v>
                </c:pt>
                <c:pt idx="74">
                  <c:v>0.29033807007929902</c:v>
                </c:pt>
                <c:pt idx="75">
                  <c:v>-3.8466412935989097E-2</c:v>
                </c:pt>
                <c:pt idx="76">
                  <c:v>0.191538830106075</c:v>
                </c:pt>
                <c:pt idx="77">
                  <c:v>0.23067976118860101</c:v>
                </c:pt>
                <c:pt idx="78">
                  <c:v>0.154826410621767</c:v>
                </c:pt>
                <c:pt idx="79">
                  <c:v>0.31628493491606702</c:v>
                </c:pt>
                <c:pt idx="80">
                  <c:v>-0.136616650768562</c:v>
                </c:pt>
                <c:pt idx="81">
                  <c:v>-1.7303978287863699E-2</c:v>
                </c:pt>
                <c:pt idx="82">
                  <c:v>0.178358349937735</c:v>
                </c:pt>
                <c:pt idx="83">
                  <c:v>-0.24228837798011499</c:v>
                </c:pt>
                <c:pt idx="84">
                  <c:v>-9.0041979113986106E-2</c:v>
                </c:pt>
                <c:pt idx="85">
                  <c:v>3.77911708747347E-2</c:v>
                </c:pt>
                <c:pt idx="86">
                  <c:v>8.9624616854533407E-2</c:v>
                </c:pt>
                <c:pt idx="87">
                  <c:v>0.28159134744700798</c:v>
                </c:pt>
                <c:pt idx="88">
                  <c:v>-0.42690862579073402</c:v>
                </c:pt>
                <c:pt idx="89">
                  <c:v>-0.219526641100665</c:v>
                </c:pt>
                <c:pt idx="90">
                  <c:v>-0.352891252727627</c:v>
                </c:pt>
                <c:pt idx="91">
                  <c:v>-4.59027481788236</c:v>
                </c:pt>
                <c:pt idx="92">
                  <c:v>8.4225772770030197E-2</c:v>
                </c:pt>
                <c:pt idx="93">
                  <c:v>-0.20865886131331601</c:v>
                </c:pt>
                <c:pt idx="94">
                  <c:v>-0.27685870840076199</c:v>
                </c:pt>
                <c:pt idx="95">
                  <c:v>-7.0470629035845903E-2</c:v>
                </c:pt>
                <c:pt idx="96">
                  <c:v>0.29737877103370702</c:v>
                </c:pt>
                <c:pt idx="97">
                  <c:v>0.19201267988333501</c:v>
                </c:pt>
                <c:pt idx="98">
                  <c:v>-0.271835490335126</c:v>
                </c:pt>
                <c:pt idx="99">
                  <c:v>0.18158276820527999</c:v>
                </c:pt>
                <c:pt idx="100">
                  <c:v>0.17224361967384</c:v>
                </c:pt>
                <c:pt idx="101">
                  <c:v>-0.23822402690566499</c:v>
                </c:pt>
                <c:pt idx="102">
                  <c:v>9.6761472933759599E-2</c:v>
                </c:pt>
                <c:pt idx="103">
                  <c:v>-0.64322878021281205</c:v>
                </c:pt>
                <c:pt idx="104">
                  <c:v>0.39127197436959998</c:v>
                </c:pt>
                <c:pt idx="105">
                  <c:v>0.20730410638831701</c:v>
                </c:pt>
                <c:pt idx="106">
                  <c:v>0.35846336933839101</c:v>
                </c:pt>
                <c:pt idx="107">
                  <c:v>-0.39301080146982897</c:v>
                </c:pt>
                <c:pt idx="108">
                  <c:v>-6.8043303414200298E-2</c:v>
                </c:pt>
                <c:pt idx="109">
                  <c:v>4.4352615758147501E-2</c:v>
                </c:pt>
                <c:pt idx="110">
                  <c:v>-0.13396131572818201</c:v>
                </c:pt>
                <c:pt idx="111">
                  <c:v>-3.7852092262291602E-2</c:v>
                </c:pt>
                <c:pt idx="112">
                  <c:v>0.44653842203576899</c:v>
                </c:pt>
                <c:pt idx="113">
                  <c:v>-6.3161937029265801E-3</c:v>
                </c:pt>
                <c:pt idx="114">
                  <c:v>-0.37372827466684</c:v>
                </c:pt>
                <c:pt idx="115">
                  <c:v>0.10946057661389599</c:v>
                </c:pt>
                <c:pt idx="116">
                  <c:v>-0.13160495530146801</c:v>
                </c:pt>
                <c:pt idx="117">
                  <c:v>-0.215012976939988</c:v>
                </c:pt>
                <c:pt idx="118">
                  <c:v>0.118441409731707</c:v>
                </c:pt>
                <c:pt idx="119">
                  <c:v>1.5925977443787001E-2</c:v>
                </c:pt>
                <c:pt idx="120">
                  <c:v>-0.52341239201240097</c:v>
                </c:pt>
                <c:pt idx="121">
                  <c:v>-0.27191004301496702</c:v>
                </c:pt>
                <c:pt idx="122">
                  <c:v>-0.28245849920438498</c:v>
                </c:pt>
                <c:pt idx="123">
                  <c:v>5.1488466319948897E-2</c:v>
                </c:pt>
                <c:pt idx="124">
                  <c:v>0.27311712248465603</c:v>
                </c:pt>
                <c:pt idx="125">
                  <c:v>-0.32437622322767401</c:v>
                </c:pt>
                <c:pt idx="126">
                  <c:v>0.56085634767151205</c:v>
                </c:pt>
                <c:pt idx="127">
                  <c:v>-0.26240187947559301</c:v>
                </c:pt>
                <c:pt idx="128">
                  <c:v>-0.24505662691425301</c:v>
                </c:pt>
                <c:pt idx="129">
                  <c:v>-2.3394566354761899E-2</c:v>
                </c:pt>
                <c:pt idx="130">
                  <c:v>-0.26762149354428999</c:v>
                </c:pt>
                <c:pt idx="131">
                  <c:v>-0.48606211003480199</c:v>
                </c:pt>
                <c:pt idx="132">
                  <c:v>-1.4472171762400701</c:v>
                </c:pt>
                <c:pt idx="133">
                  <c:v>0.41117644872263898</c:v>
                </c:pt>
                <c:pt idx="134">
                  <c:v>-0.535929203082808</c:v>
                </c:pt>
                <c:pt idx="135">
                  <c:v>0.25419919346622</c:v>
                </c:pt>
                <c:pt idx="136">
                  <c:v>-1.5907950505778E-2</c:v>
                </c:pt>
                <c:pt idx="137">
                  <c:v>-0.70981634612130595</c:v>
                </c:pt>
                <c:pt idx="138">
                  <c:v>-0.21811370667864599</c:v>
                </c:pt>
                <c:pt idx="139">
                  <c:v>-0.14663416760339901</c:v>
                </c:pt>
                <c:pt idx="140">
                  <c:v>-0.25900478540769001</c:v>
                </c:pt>
                <c:pt idx="141">
                  <c:v>-0.117823047272714</c:v>
                </c:pt>
                <c:pt idx="142">
                  <c:v>-0.120177548193279</c:v>
                </c:pt>
                <c:pt idx="143">
                  <c:v>-0.16196519056040901</c:v>
                </c:pt>
                <c:pt idx="144">
                  <c:v>3.59314472053174E-2</c:v>
                </c:pt>
                <c:pt idx="145">
                  <c:v>0.14150533425112399</c:v>
                </c:pt>
                <c:pt idx="146">
                  <c:v>0.212034287642449</c:v>
                </c:pt>
                <c:pt idx="147">
                  <c:v>0.176560282802429</c:v>
                </c:pt>
                <c:pt idx="148">
                  <c:v>-0.361557759763875</c:v>
                </c:pt>
                <c:pt idx="149">
                  <c:v>5.5875660000659397E-2</c:v>
                </c:pt>
                <c:pt idx="150">
                  <c:v>0.107730189360111</c:v>
                </c:pt>
                <c:pt idx="151">
                  <c:v>-0.51443935870693103</c:v>
                </c:pt>
                <c:pt idx="152">
                  <c:v>-0.213099176267806</c:v>
                </c:pt>
                <c:pt idx="153">
                  <c:v>0.28803164680184501</c:v>
                </c:pt>
                <c:pt idx="154">
                  <c:v>-0.30193921413894698</c:v>
                </c:pt>
                <c:pt idx="155">
                  <c:v>0.420239752880536</c:v>
                </c:pt>
                <c:pt idx="156">
                  <c:v>-0.72761331981896504</c:v>
                </c:pt>
                <c:pt idx="157">
                  <c:v>-0.47440837459625801</c:v>
                </c:pt>
                <c:pt idx="158">
                  <c:v>-0.73140668787253804</c:v>
                </c:pt>
                <c:pt idx="159">
                  <c:v>-1.11612381888951</c:v>
                </c:pt>
                <c:pt idx="160">
                  <c:v>-0.42735079483718902</c:v>
                </c:pt>
                <c:pt idx="161">
                  <c:v>-0.95847656026883898</c:v>
                </c:pt>
                <c:pt idx="162">
                  <c:v>-0.120160112068446</c:v>
                </c:pt>
                <c:pt idx="163">
                  <c:v>-0.53609401567797899</c:v>
                </c:pt>
                <c:pt idx="164">
                  <c:v>-0.69222139824232098</c:v>
                </c:pt>
                <c:pt idx="165">
                  <c:v>-7.1734795393740794E-2</c:v>
                </c:pt>
                <c:pt idx="166">
                  <c:v>-0.16024209581769799</c:v>
                </c:pt>
                <c:pt idx="167">
                  <c:v>-0.27389863196144398</c:v>
                </c:pt>
                <c:pt idx="168">
                  <c:v>-9.3622391603886995E-2</c:v>
                </c:pt>
                <c:pt idx="169">
                  <c:v>-0.37423209725145901</c:v>
                </c:pt>
                <c:pt idx="170">
                  <c:v>-0.20449952322033599</c:v>
                </c:pt>
                <c:pt idx="171">
                  <c:v>-5.1174773537221397E-3</c:v>
                </c:pt>
                <c:pt idx="172">
                  <c:v>-9.13517537788677E-2</c:v>
                </c:pt>
                <c:pt idx="173">
                  <c:v>-9.7495086286902802E-2</c:v>
                </c:pt>
                <c:pt idx="174">
                  <c:v>3.9958481710122796E-3</c:v>
                </c:pt>
                <c:pt idx="175">
                  <c:v>-0.39281283157404101</c:v>
                </c:pt>
                <c:pt idx="176">
                  <c:v>-0.14180153478968699</c:v>
                </c:pt>
                <c:pt idx="177">
                  <c:v>0.115766539833095</c:v>
                </c:pt>
                <c:pt idx="178">
                  <c:v>0.46912784473202002</c:v>
                </c:pt>
                <c:pt idx="179">
                  <c:v>6.1157451202720203E-2</c:v>
                </c:pt>
                <c:pt idx="180">
                  <c:v>0.41319870342537701</c:v>
                </c:pt>
                <c:pt idx="181">
                  <c:v>9.2885189924407599E-2</c:v>
                </c:pt>
                <c:pt idx="182">
                  <c:v>-0.14123515482431501</c:v>
                </c:pt>
                <c:pt idx="183">
                  <c:v>0.31787973361057098</c:v>
                </c:pt>
                <c:pt idx="184">
                  <c:v>-4.62463176699845E-2</c:v>
                </c:pt>
                <c:pt idx="185">
                  <c:v>-6.7639441671496506E-2</c:v>
                </c:pt>
                <c:pt idx="186">
                  <c:v>-1.5748655240466199E-2</c:v>
                </c:pt>
                <c:pt idx="187">
                  <c:v>-0.24681796749727</c:v>
                </c:pt>
                <c:pt idx="188">
                  <c:v>-0.19045827674481999</c:v>
                </c:pt>
                <c:pt idx="189">
                  <c:v>7.8032284421081205E-2</c:v>
                </c:pt>
                <c:pt idx="190">
                  <c:v>6.0801721712766502E-2</c:v>
                </c:pt>
                <c:pt idx="191">
                  <c:v>-0.254793380408391</c:v>
                </c:pt>
                <c:pt idx="192">
                  <c:v>0.170864966639384</c:v>
                </c:pt>
                <c:pt idx="193">
                  <c:v>-1.6845845562985001E-2</c:v>
                </c:pt>
                <c:pt idx="194">
                  <c:v>-0.27613406036207699</c:v>
                </c:pt>
                <c:pt idx="195">
                  <c:v>0.66648038460385095</c:v>
                </c:pt>
                <c:pt idx="196">
                  <c:v>0.31560903216728597</c:v>
                </c:pt>
                <c:pt idx="197">
                  <c:v>0.34953576100926798</c:v>
                </c:pt>
                <c:pt idx="198">
                  <c:v>-0.12334602212125099</c:v>
                </c:pt>
                <c:pt idx="199">
                  <c:v>0.24411193162419101</c:v>
                </c:pt>
                <c:pt idx="200">
                  <c:v>-2.6362416743797499</c:v>
                </c:pt>
                <c:pt idx="201">
                  <c:v>7.8638714154510805E-2</c:v>
                </c:pt>
                <c:pt idx="202">
                  <c:v>-0.28852837300220602</c:v>
                </c:pt>
                <c:pt idx="203">
                  <c:v>-0.62930616298174602</c:v>
                </c:pt>
                <c:pt idx="204">
                  <c:v>-0.907418798033088</c:v>
                </c:pt>
                <c:pt idx="205">
                  <c:v>-3.9250308234395299E-2</c:v>
                </c:pt>
                <c:pt idx="206">
                  <c:v>-0.77375854828526403</c:v>
                </c:pt>
                <c:pt idx="207">
                  <c:v>-0.56806991867480705</c:v>
                </c:pt>
                <c:pt idx="208">
                  <c:v>-1.07475020768912</c:v>
                </c:pt>
                <c:pt idx="209">
                  <c:v>0.38729837212985202</c:v>
                </c:pt>
                <c:pt idx="210">
                  <c:v>0.69434194120108195</c:v>
                </c:pt>
                <c:pt idx="211">
                  <c:v>0.47360735435669798</c:v>
                </c:pt>
                <c:pt idx="212">
                  <c:v>0.41890704203567702</c:v>
                </c:pt>
                <c:pt idx="213">
                  <c:v>0.75439159590970895</c:v>
                </c:pt>
                <c:pt idx="214">
                  <c:v>0.21860830636975001</c:v>
                </c:pt>
                <c:pt idx="215">
                  <c:v>0.178065038755715</c:v>
                </c:pt>
                <c:pt idx="216">
                  <c:v>1.1564417388720801E-2</c:v>
                </c:pt>
                <c:pt idx="217">
                  <c:v>-0.13088008852643099</c:v>
                </c:pt>
                <c:pt idx="218">
                  <c:v>-9.4718247344338605E-2</c:v>
                </c:pt>
                <c:pt idx="219">
                  <c:v>0.19682545583463701</c:v>
                </c:pt>
                <c:pt idx="220">
                  <c:v>8.4588498930293604E-2</c:v>
                </c:pt>
                <c:pt idx="221">
                  <c:v>-8.1149112007694604E-2</c:v>
                </c:pt>
                <c:pt idx="222">
                  <c:v>-3.2287809228648302E-2</c:v>
                </c:pt>
                <c:pt idx="223">
                  <c:v>-7.3396895545319002E-2</c:v>
                </c:pt>
                <c:pt idx="224">
                  <c:v>-4.5667742924404599E-2</c:v>
                </c:pt>
                <c:pt idx="225">
                  <c:v>-9.6238981505292198E-2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A-4584-A9C3-C8946BF5086D}"/>
            </c:ext>
          </c:extLst>
        </c:ser>
        <c:ser>
          <c:idx val="0"/>
          <c:order val="1"/>
          <c:tx>
            <c:v>New FIM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'Purchases FIM Calculation'!$A$3:$A$229</c:f>
              <c:strCache>
                <c:ptCount val="227"/>
                <c:pt idx="0">
                  <c:v>1970 Q1</c:v>
                </c:pt>
                <c:pt idx="1">
                  <c:v>1970 Q2</c:v>
                </c:pt>
                <c:pt idx="2">
                  <c:v>1970 Q3</c:v>
                </c:pt>
                <c:pt idx="3">
                  <c:v>1970 Q4</c:v>
                </c:pt>
                <c:pt idx="4">
                  <c:v>1971 Q1</c:v>
                </c:pt>
                <c:pt idx="5">
                  <c:v>1971 Q2</c:v>
                </c:pt>
                <c:pt idx="6">
                  <c:v>1971 Q3</c:v>
                </c:pt>
                <c:pt idx="7">
                  <c:v>1971 Q4</c:v>
                </c:pt>
                <c:pt idx="8">
                  <c:v>1972 Q1</c:v>
                </c:pt>
                <c:pt idx="9">
                  <c:v>1972 Q2</c:v>
                </c:pt>
                <c:pt idx="10">
                  <c:v>1972 Q3</c:v>
                </c:pt>
                <c:pt idx="11">
                  <c:v>1972 Q4</c:v>
                </c:pt>
                <c:pt idx="12">
                  <c:v>1973 Q1</c:v>
                </c:pt>
                <c:pt idx="13">
                  <c:v>1973 Q2</c:v>
                </c:pt>
                <c:pt idx="14">
                  <c:v>1973 Q3</c:v>
                </c:pt>
                <c:pt idx="15">
                  <c:v>1973 Q4</c:v>
                </c:pt>
                <c:pt idx="16">
                  <c:v>1974 Q1</c:v>
                </c:pt>
                <c:pt idx="17">
                  <c:v>1974 Q2</c:v>
                </c:pt>
                <c:pt idx="18">
                  <c:v>1974 Q3</c:v>
                </c:pt>
                <c:pt idx="19">
                  <c:v>1974 Q4</c:v>
                </c:pt>
                <c:pt idx="20">
                  <c:v>1975 Q1</c:v>
                </c:pt>
                <c:pt idx="21">
                  <c:v>1975 Q2</c:v>
                </c:pt>
                <c:pt idx="22">
                  <c:v>1975 Q3</c:v>
                </c:pt>
                <c:pt idx="23">
                  <c:v>1975 Q4</c:v>
                </c:pt>
                <c:pt idx="24">
                  <c:v>1976 Q1</c:v>
                </c:pt>
                <c:pt idx="25">
                  <c:v>1976 Q2</c:v>
                </c:pt>
                <c:pt idx="26">
                  <c:v>1976 Q3</c:v>
                </c:pt>
                <c:pt idx="27">
                  <c:v>1976 Q4</c:v>
                </c:pt>
                <c:pt idx="28">
                  <c:v>1977 Q1</c:v>
                </c:pt>
                <c:pt idx="29">
                  <c:v>1977 Q2</c:v>
                </c:pt>
                <c:pt idx="30">
                  <c:v>1977 Q3</c:v>
                </c:pt>
                <c:pt idx="31">
                  <c:v>1977 Q4</c:v>
                </c:pt>
                <c:pt idx="32">
                  <c:v>1978 Q1</c:v>
                </c:pt>
                <c:pt idx="33">
                  <c:v>1978 Q2</c:v>
                </c:pt>
                <c:pt idx="34">
                  <c:v>1978 Q3</c:v>
                </c:pt>
                <c:pt idx="35">
                  <c:v>1978 Q4</c:v>
                </c:pt>
                <c:pt idx="36">
                  <c:v>1979 Q1</c:v>
                </c:pt>
                <c:pt idx="37">
                  <c:v>1979 Q2</c:v>
                </c:pt>
                <c:pt idx="38">
                  <c:v>1979 Q3</c:v>
                </c:pt>
                <c:pt idx="39">
                  <c:v>1979 Q4</c:v>
                </c:pt>
                <c:pt idx="40">
                  <c:v>1980 Q1</c:v>
                </c:pt>
                <c:pt idx="41">
                  <c:v>1980 Q2</c:v>
                </c:pt>
                <c:pt idx="42">
                  <c:v>1980 Q3</c:v>
                </c:pt>
                <c:pt idx="43">
                  <c:v>1980 Q4</c:v>
                </c:pt>
                <c:pt idx="44">
                  <c:v>1981 Q1</c:v>
                </c:pt>
                <c:pt idx="45">
                  <c:v>1981 Q2</c:v>
                </c:pt>
                <c:pt idx="46">
                  <c:v>1981 Q3</c:v>
                </c:pt>
                <c:pt idx="47">
                  <c:v>1981 Q4</c:v>
                </c:pt>
                <c:pt idx="48">
                  <c:v>1982 Q1</c:v>
                </c:pt>
                <c:pt idx="49">
                  <c:v>1982 Q2</c:v>
                </c:pt>
                <c:pt idx="50">
                  <c:v>1982 Q3</c:v>
                </c:pt>
                <c:pt idx="51">
                  <c:v>1982 Q4</c:v>
                </c:pt>
                <c:pt idx="52">
                  <c:v>1983 Q1</c:v>
                </c:pt>
                <c:pt idx="53">
                  <c:v>1983 Q2</c:v>
                </c:pt>
                <c:pt idx="54">
                  <c:v>1983 Q3</c:v>
                </c:pt>
                <c:pt idx="55">
                  <c:v>1983 Q4</c:v>
                </c:pt>
                <c:pt idx="56">
                  <c:v>1984 Q1</c:v>
                </c:pt>
                <c:pt idx="57">
                  <c:v>1984 Q2</c:v>
                </c:pt>
                <c:pt idx="58">
                  <c:v>1984 Q3</c:v>
                </c:pt>
                <c:pt idx="59">
                  <c:v>1984 Q4</c:v>
                </c:pt>
                <c:pt idx="60">
                  <c:v>1985 Q1</c:v>
                </c:pt>
                <c:pt idx="61">
                  <c:v>1985 Q2</c:v>
                </c:pt>
                <c:pt idx="62">
                  <c:v>1985 Q3</c:v>
                </c:pt>
                <c:pt idx="63">
                  <c:v>1985 Q4</c:v>
                </c:pt>
                <c:pt idx="64">
                  <c:v>1986 Q1</c:v>
                </c:pt>
                <c:pt idx="65">
                  <c:v>1986 Q2</c:v>
                </c:pt>
                <c:pt idx="66">
                  <c:v>1986 Q3</c:v>
                </c:pt>
                <c:pt idx="67">
                  <c:v>1986 Q4</c:v>
                </c:pt>
                <c:pt idx="68">
                  <c:v>1987 Q1</c:v>
                </c:pt>
                <c:pt idx="69">
                  <c:v>1987 Q2</c:v>
                </c:pt>
                <c:pt idx="70">
                  <c:v>1987 Q3</c:v>
                </c:pt>
                <c:pt idx="71">
                  <c:v>1987 Q4</c:v>
                </c:pt>
                <c:pt idx="72">
                  <c:v>1988 Q1</c:v>
                </c:pt>
                <c:pt idx="73">
                  <c:v>1988 Q2</c:v>
                </c:pt>
                <c:pt idx="74">
                  <c:v>1988 Q3</c:v>
                </c:pt>
                <c:pt idx="75">
                  <c:v>1988 Q4</c:v>
                </c:pt>
                <c:pt idx="76">
                  <c:v>1989 Q1</c:v>
                </c:pt>
                <c:pt idx="77">
                  <c:v>1989 Q2</c:v>
                </c:pt>
                <c:pt idx="78">
                  <c:v>1989 Q3</c:v>
                </c:pt>
                <c:pt idx="79">
                  <c:v>1989 Q4</c:v>
                </c:pt>
                <c:pt idx="80">
                  <c:v>1990 Q1</c:v>
                </c:pt>
                <c:pt idx="81">
                  <c:v>1990 Q2</c:v>
                </c:pt>
                <c:pt idx="82">
                  <c:v>1990 Q3</c:v>
                </c:pt>
                <c:pt idx="83">
                  <c:v>1990 Q4</c:v>
                </c:pt>
                <c:pt idx="84">
                  <c:v>1991 Q1</c:v>
                </c:pt>
                <c:pt idx="85">
                  <c:v>1991 Q2</c:v>
                </c:pt>
                <c:pt idx="86">
                  <c:v>1991 Q3</c:v>
                </c:pt>
                <c:pt idx="87">
                  <c:v>1991 Q4</c:v>
                </c:pt>
                <c:pt idx="88">
                  <c:v>1992 Q1</c:v>
                </c:pt>
                <c:pt idx="89">
                  <c:v>1992 Q2</c:v>
                </c:pt>
                <c:pt idx="90">
                  <c:v>1992 Q3</c:v>
                </c:pt>
                <c:pt idx="91">
                  <c:v>1992 Q4</c:v>
                </c:pt>
                <c:pt idx="92">
                  <c:v>1993 Q1</c:v>
                </c:pt>
                <c:pt idx="93">
                  <c:v>1993 Q2</c:v>
                </c:pt>
                <c:pt idx="94">
                  <c:v>1993 Q3</c:v>
                </c:pt>
                <c:pt idx="95">
                  <c:v>1993 Q4</c:v>
                </c:pt>
                <c:pt idx="96">
                  <c:v>1994 Q1</c:v>
                </c:pt>
                <c:pt idx="97">
                  <c:v>1994 Q2</c:v>
                </c:pt>
                <c:pt idx="98">
                  <c:v>1994 Q3</c:v>
                </c:pt>
                <c:pt idx="99">
                  <c:v>1994 Q4</c:v>
                </c:pt>
                <c:pt idx="100">
                  <c:v>1995 Q1</c:v>
                </c:pt>
                <c:pt idx="101">
                  <c:v>1995 Q2</c:v>
                </c:pt>
                <c:pt idx="102">
                  <c:v>1995 Q3</c:v>
                </c:pt>
                <c:pt idx="103">
                  <c:v>1995 Q4</c:v>
                </c:pt>
                <c:pt idx="104">
                  <c:v>1996 Q1</c:v>
                </c:pt>
                <c:pt idx="105">
                  <c:v>1996 Q2</c:v>
                </c:pt>
                <c:pt idx="106">
                  <c:v>1996 Q3</c:v>
                </c:pt>
                <c:pt idx="107">
                  <c:v>1996 Q4</c:v>
                </c:pt>
                <c:pt idx="108">
                  <c:v>1997 Q1</c:v>
                </c:pt>
                <c:pt idx="109">
                  <c:v>1997 Q2</c:v>
                </c:pt>
                <c:pt idx="110">
                  <c:v>1997 Q3</c:v>
                </c:pt>
                <c:pt idx="111">
                  <c:v>1997 Q4</c:v>
                </c:pt>
                <c:pt idx="112">
                  <c:v>1998 Q1</c:v>
                </c:pt>
                <c:pt idx="113">
                  <c:v>1998 Q2</c:v>
                </c:pt>
                <c:pt idx="114">
                  <c:v>1998 Q3</c:v>
                </c:pt>
                <c:pt idx="115">
                  <c:v>1998 Q4</c:v>
                </c:pt>
                <c:pt idx="116">
                  <c:v>1999 Q1</c:v>
                </c:pt>
                <c:pt idx="117">
                  <c:v>1999 Q2</c:v>
                </c:pt>
                <c:pt idx="118">
                  <c:v>1999 Q3</c:v>
                </c:pt>
                <c:pt idx="119">
                  <c:v>1999 Q4</c:v>
                </c:pt>
                <c:pt idx="120">
                  <c:v>2000 Q1</c:v>
                </c:pt>
                <c:pt idx="121">
                  <c:v>2000 Q2</c:v>
                </c:pt>
                <c:pt idx="122">
                  <c:v>2000 Q3</c:v>
                </c:pt>
                <c:pt idx="123">
                  <c:v>2000 Q4</c:v>
                </c:pt>
                <c:pt idx="124">
                  <c:v>2001 Q1</c:v>
                </c:pt>
                <c:pt idx="125">
                  <c:v>2001 Q2</c:v>
                </c:pt>
                <c:pt idx="126">
                  <c:v>2001 Q3</c:v>
                </c:pt>
                <c:pt idx="127">
                  <c:v>2001 Q4</c:v>
                </c:pt>
                <c:pt idx="128">
                  <c:v>2002 Q1</c:v>
                </c:pt>
                <c:pt idx="129">
                  <c:v>2002 Q2</c:v>
                </c:pt>
                <c:pt idx="130">
                  <c:v>2002 Q3</c:v>
                </c:pt>
                <c:pt idx="131">
                  <c:v>2002 Q4</c:v>
                </c:pt>
                <c:pt idx="132">
                  <c:v>2003 Q1</c:v>
                </c:pt>
                <c:pt idx="133">
                  <c:v>2003 Q2</c:v>
                </c:pt>
                <c:pt idx="134">
                  <c:v>2003 Q3</c:v>
                </c:pt>
                <c:pt idx="135">
                  <c:v>2003 Q4</c:v>
                </c:pt>
                <c:pt idx="136">
                  <c:v>2004 Q1</c:v>
                </c:pt>
                <c:pt idx="137">
                  <c:v>2004 Q2</c:v>
                </c:pt>
                <c:pt idx="138">
                  <c:v>2004 Q3</c:v>
                </c:pt>
                <c:pt idx="139">
                  <c:v>2004 Q4</c:v>
                </c:pt>
                <c:pt idx="140">
                  <c:v>2005 Q1</c:v>
                </c:pt>
                <c:pt idx="141">
                  <c:v>2005 Q2</c:v>
                </c:pt>
                <c:pt idx="142">
                  <c:v>2005 Q3</c:v>
                </c:pt>
                <c:pt idx="143">
                  <c:v>2005 Q4</c:v>
                </c:pt>
                <c:pt idx="144">
                  <c:v>2006 Q1</c:v>
                </c:pt>
                <c:pt idx="145">
                  <c:v>2006 Q2</c:v>
                </c:pt>
                <c:pt idx="146">
                  <c:v>2006 Q3</c:v>
                </c:pt>
                <c:pt idx="147">
                  <c:v>2006 Q4</c:v>
                </c:pt>
                <c:pt idx="148">
                  <c:v>2007 Q1</c:v>
                </c:pt>
                <c:pt idx="149">
                  <c:v>2007 Q2</c:v>
                </c:pt>
                <c:pt idx="150">
                  <c:v>2007 Q3</c:v>
                </c:pt>
                <c:pt idx="151">
                  <c:v>2007 Q4</c:v>
                </c:pt>
                <c:pt idx="152">
                  <c:v>2008 Q1</c:v>
                </c:pt>
                <c:pt idx="153">
                  <c:v>2008 Q2</c:v>
                </c:pt>
                <c:pt idx="154">
                  <c:v>2008 Q3</c:v>
                </c:pt>
                <c:pt idx="155">
                  <c:v>2008 Q4</c:v>
                </c:pt>
                <c:pt idx="156">
                  <c:v>2009 Q1</c:v>
                </c:pt>
                <c:pt idx="157">
                  <c:v>2009 Q2</c:v>
                </c:pt>
                <c:pt idx="158">
                  <c:v>2009 Q3</c:v>
                </c:pt>
                <c:pt idx="159">
                  <c:v>2009 Q4</c:v>
                </c:pt>
                <c:pt idx="160">
                  <c:v>2010 Q1</c:v>
                </c:pt>
                <c:pt idx="161">
                  <c:v>2010 Q2</c:v>
                </c:pt>
                <c:pt idx="162">
                  <c:v>2010 Q3</c:v>
                </c:pt>
                <c:pt idx="163">
                  <c:v>2010 Q4</c:v>
                </c:pt>
                <c:pt idx="164">
                  <c:v>2011 Q1</c:v>
                </c:pt>
                <c:pt idx="165">
                  <c:v>2011 Q2</c:v>
                </c:pt>
                <c:pt idx="166">
                  <c:v>2011 Q3</c:v>
                </c:pt>
                <c:pt idx="167">
                  <c:v>2011 Q4</c:v>
                </c:pt>
                <c:pt idx="168">
                  <c:v>2012 Q1</c:v>
                </c:pt>
                <c:pt idx="169">
                  <c:v>2012 Q2</c:v>
                </c:pt>
                <c:pt idx="170">
                  <c:v>2012 Q3</c:v>
                </c:pt>
                <c:pt idx="171">
                  <c:v>2012 Q4</c:v>
                </c:pt>
                <c:pt idx="172">
                  <c:v>2013 Q1</c:v>
                </c:pt>
                <c:pt idx="173">
                  <c:v>2013 Q2</c:v>
                </c:pt>
                <c:pt idx="174">
                  <c:v>2013 Q3</c:v>
                </c:pt>
                <c:pt idx="175">
                  <c:v>2013 Q4</c:v>
                </c:pt>
                <c:pt idx="176">
                  <c:v>2014 Q1</c:v>
                </c:pt>
                <c:pt idx="177">
                  <c:v>2014 Q2</c:v>
                </c:pt>
                <c:pt idx="178">
                  <c:v>2014 Q3</c:v>
                </c:pt>
                <c:pt idx="179">
                  <c:v>2014 Q4</c:v>
                </c:pt>
                <c:pt idx="180">
                  <c:v>2015 Q1</c:v>
                </c:pt>
                <c:pt idx="181">
                  <c:v>2015 Q2</c:v>
                </c:pt>
                <c:pt idx="182">
                  <c:v>2015 Q3</c:v>
                </c:pt>
                <c:pt idx="183">
                  <c:v>2015 Q4</c:v>
                </c:pt>
                <c:pt idx="184">
                  <c:v>2016 Q1</c:v>
                </c:pt>
                <c:pt idx="185">
                  <c:v>2016 Q2</c:v>
                </c:pt>
                <c:pt idx="186">
                  <c:v>2016 Q3</c:v>
                </c:pt>
                <c:pt idx="187">
                  <c:v>2016 Q4</c:v>
                </c:pt>
                <c:pt idx="188">
                  <c:v>2017 Q1</c:v>
                </c:pt>
                <c:pt idx="189">
                  <c:v>2017 Q2</c:v>
                </c:pt>
                <c:pt idx="190">
                  <c:v>2017 Q3</c:v>
                </c:pt>
                <c:pt idx="191">
                  <c:v>2017 Q4</c:v>
                </c:pt>
                <c:pt idx="192">
                  <c:v>2018 Q1</c:v>
                </c:pt>
                <c:pt idx="193">
                  <c:v>2018 Q2</c:v>
                </c:pt>
                <c:pt idx="194">
                  <c:v>2018 Q3</c:v>
                </c:pt>
                <c:pt idx="195">
                  <c:v>2018 Q4</c:v>
                </c:pt>
                <c:pt idx="196">
                  <c:v>2019 Q1</c:v>
                </c:pt>
                <c:pt idx="197">
                  <c:v>2019 Q2</c:v>
                </c:pt>
                <c:pt idx="198">
                  <c:v>2019 Q3</c:v>
                </c:pt>
                <c:pt idx="199">
                  <c:v>2019 Q4</c:v>
                </c:pt>
                <c:pt idx="200">
                  <c:v>2020 Q1</c:v>
                </c:pt>
                <c:pt idx="201">
                  <c:v>2020 Q2</c:v>
                </c:pt>
                <c:pt idx="202">
                  <c:v>2020 Q3</c:v>
                </c:pt>
                <c:pt idx="203">
                  <c:v>2020 Q4</c:v>
                </c:pt>
                <c:pt idx="204">
                  <c:v>2021 Q1</c:v>
                </c:pt>
                <c:pt idx="205">
                  <c:v>2021 Q2</c:v>
                </c:pt>
                <c:pt idx="206">
                  <c:v>2021 Q3</c:v>
                </c:pt>
                <c:pt idx="207">
                  <c:v>2021 Q4</c:v>
                </c:pt>
                <c:pt idx="208">
                  <c:v>2022 Q1</c:v>
                </c:pt>
                <c:pt idx="209">
                  <c:v>2022 Q2</c:v>
                </c:pt>
                <c:pt idx="210">
                  <c:v>2022 Q3</c:v>
                </c:pt>
                <c:pt idx="211">
                  <c:v>2022 Q4</c:v>
                </c:pt>
                <c:pt idx="212">
                  <c:v>2023 Q1</c:v>
                </c:pt>
                <c:pt idx="213">
                  <c:v>2023 Q2</c:v>
                </c:pt>
                <c:pt idx="214">
                  <c:v>2023 Q3</c:v>
                </c:pt>
                <c:pt idx="215">
                  <c:v>2023 Q4</c:v>
                </c:pt>
                <c:pt idx="216">
                  <c:v>2024 Q1</c:v>
                </c:pt>
                <c:pt idx="217">
                  <c:v>2024 Q2</c:v>
                </c:pt>
                <c:pt idx="218">
                  <c:v>2024 Q3</c:v>
                </c:pt>
                <c:pt idx="219">
                  <c:v>2024 Q4</c:v>
                </c:pt>
                <c:pt idx="220">
                  <c:v>2025 Q1</c:v>
                </c:pt>
                <c:pt idx="221">
                  <c:v>2025 Q2</c:v>
                </c:pt>
                <c:pt idx="222">
                  <c:v>2025 Q3</c:v>
                </c:pt>
                <c:pt idx="223">
                  <c:v>2025 Q4</c:v>
                </c:pt>
                <c:pt idx="224">
                  <c:v>2026 Q1</c:v>
                </c:pt>
                <c:pt idx="225">
                  <c:v>2026 Q2</c:v>
                </c:pt>
                <c:pt idx="226">
                  <c:v>2026 Q3</c:v>
                </c:pt>
              </c:strCache>
            </c:strRef>
          </c:cat>
          <c:val>
            <c:numRef>
              <c:f>'Purchases FIM Calculation'!$V$4:$V$229</c:f>
              <c:numCache>
                <c:formatCode>General</c:formatCode>
                <c:ptCount val="226"/>
                <c:pt idx="0">
                  <c:v>0.1334522340285661</c:v>
                </c:pt>
                <c:pt idx="1">
                  <c:v>0.97788750413843073</c:v>
                </c:pt>
                <c:pt idx="2">
                  <c:v>-7.0036587680453663E-2</c:v>
                </c:pt>
                <c:pt idx="3">
                  <c:v>-0.31923456311191828</c:v>
                </c:pt>
                <c:pt idx="4">
                  <c:v>-0.28729590857529896</c:v>
                </c:pt>
                <c:pt idx="5">
                  <c:v>1.4327191260550142E-2</c:v>
                </c:pt>
                <c:pt idx="6">
                  <c:v>0.30267153752290799</c:v>
                </c:pt>
                <c:pt idx="7">
                  <c:v>-0.22169779615708843</c:v>
                </c:pt>
                <c:pt idx="8">
                  <c:v>-0.26487389344289891</c:v>
                </c:pt>
                <c:pt idx="9">
                  <c:v>-0.39503514166785036</c:v>
                </c:pt>
                <c:pt idx="10">
                  <c:v>0.71098521413037197</c:v>
                </c:pt>
                <c:pt idx="11">
                  <c:v>-0.10448829492097413</c:v>
                </c:pt>
                <c:pt idx="12">
                  <c:v>-0.38777516769383502</c:v>
                </c:pt>
                <c:pt idx="13">
                  <c:v>0.4040846851829793</c:v>
                </c:pt>
                <c:pt idx="14">
                  <c:v>9.8858606897636023E-2</c:v>
                </c:pt>
                <c:pt idx="15">
                  <c:v>-0.25175366246842951</c:v>
                </c:pt>
                <c:pt idx="16">
                  <c:v>0.11909177805796056</c:v>
                </c:pt>
                <c:pt idx="17">
                  <c:v>0.21317759054951682</c:v>
                </c:pt>
                <c:pt idx="18">
                  <c:v>-0.67486080522943037</c:v>
                </c:pt>
                <c:pt idx="19">
                  <c:v>1.0285289685804591</c:v>
                </c:pt>
                <c:pt idx="20">
                  <c:v>-0.5076068620633698</c:v>
                </c:pt>
                <c:pt idx="21">
                  <c:v>-0.4202485363110629</c:v>
                </c:pt>
                <c:pt idx="22">
                  <c:v>0.46097413580689173</c:v>
                </c:pt>
                <c:pt idx="23">
                  <c:v>0.36335465782890936</c:v>
                </c:pt>
                <c:pt idx="24">
                  <c:v>-1.1283057392898068</c:v>
                </c:pt>
                <c:pt idx="25">
                  <c:v>-0.84749657247832622</c:v>
                </c:pt>
                <c:pt idx="26">
                  <c:v>-0.56434714311819523</c:v>
                </c:pt>
                <c:pt idx="27">
                  <c:v>0.28463170821041706</c:v>
                </c:pt>
                <c:pt idx="28">
                  <c:v>-1.6867789177258317E-2</c:v>
                </c:pt>
                <c:pt idx="29">
                  <c:v>-0.6096266007788842</c:v>
                </c:pt>
                <c:pt idx="30">
                  <c:v>-1.6808571596290182E-2</c:v>
                </c:pt>
                <c:pt idx="31">
                  <c:v>-0.41103508424504587</c:v>
                </c:pt>
                <c:pt idx="32">
                  <c:v>1.0371153406984861</c:v>
                </c:pt>
                <c:pt idx="33">
                  <c:v>0.14179136798313191</c:v>
                </c:pt>
                <c:pt idx="34">
                  <c:v>-2.4958874265899142E-2</c:v>
                </c:pt>
                <c:pt idx="35">
                  <c:v>-1.2983342694004945</c:v>
                </c:pt>
                <c:pt idx="36">
                  <c:v>0.23915712166178238</c:v>
                </c:pt>
                <c:pt idx="37">
                  <c:v>-0.30246689748635935</c:v>
                </c:pt>
                <c:pt idx="38">
                  <c:v>2.8300027735554407E-2</c:v>
                </c:pt>
                <c:pt idx="39">
                  <c:v>-5.9901363123205362E-2</c:v>
                </c:pt>
                <c:pt idx="40">
                  <c:v>-0.86183352376188216</c:v>
                </c:pt>
                <c:pt idx="41">
                  <c:v>-0.80261204690772558</c:v>
                </c:pt>
                <c:pt idx="42">
                  <c:v>-0.51219671912076925</c:v>
                </c:pt>
                <c:pt idx="43">
                  <c:v>0.30405157445444525</c:v>
                </c:pt>
                <c:pt idx="44">
                  <c:v>-1.0403901304691832</c:v>
                </c:pt>
                <c:pt idx="45">
                  <c:v>-0.27523452980225571</c:v>
                </c:pt>
                <c:pt idx="46">
                  <c:v>7.4381470885858308E-2</c:v>
                </c:pt>
                <c:pt idx="47">
                  <c:v>-0.25948385470077262</c:v>
                </c:pt>
                <c:pt idx="48">
                  <c:v>-0.20517087354728164</c:v>
                </c:pt>
                <c:pt idx="49">
                  <c:v>-0.29540879503041967</c:v>
                </c:pt>
                <c:pt idx="50">
                  <c:v>6.1340177705277645E-2</c:v>
                </c:pt>
                <c:pt idx="51">
                  <c:v>-0.31314377861735321</c:v>
                </c:pt>
                <c:pt idx="52">
                  <c:v>-0.20511520940255076</c:v>
                </c:pt>
                <c:pt idx="53">
                  <c:v>-0.11644685792491413</c:v>
                </c:pt>
                <c:pt idx="54">
                  <c:v>-0.29088532169324066</c:v>
                </c:pt>
                <c:pt idx="55">
                  <c:v>0.15876591991321837</c:v>
                </c:pt>
                <c:pt idx="56">
                  <c:v>0.17037396947352224</c:v>
                </c:pt>
                <c:pt idx="57">
                  <c:v>0.31408302552002731</c:v>
                </c:pt>
                <c:pt idx="58">
                  <c:v>2.1725759663253848E-2</c:v>
                </c:pt>
                <c:pt idx="59">
                  <c:v>0.40869810852083421</c:v>
                </c:pt>
                <c:pt idx="60">
                  <c:v>0.217590244569037</c:v>
                </c:pt>
                <c:pt idx="61">
                  <c:v>0.30669984454531618</c:v>
                </c:pt>
                <c:pt idx="62">
                  <c:v>-0.12156177892262802</c:v>
                </c:pt>
                <c:pt idx="63">
                  <c:v>0.61437604727506379</c:v>
                </c:pt>
                <c:pt idx="64">
                  <c:v>1.1217861787347558E-2</c:v>
                </c:pt>
                <c:pt idx="65">
                  <c:v>1.4925568385223024E-2</c:v>
                </c:pt>
                <c:pt idx="66">
                  <c:v>0.10890994078578713</c:v>
                </c:pt>
                <c:pt idx="67">
                  <c:v>-0.124778923007238</c:v>
                </c:pt>
                <c:pt idx="68">
                  <c:v>-0.29167198120014831</c:v>
                </c:pt>
                <c:pt idx="69">
                  <c:v>-9.5909030411328505E-2</c:v>
                </c:pt>
                <c:pt idx="70">
                  <c:v>0.28164726216549868</c:v>
                </c:pt>
                <c:pt idx="71">
                  <c:v>0.14882778002395886</c:v>
                </c:pt>
                <c:pt idx="72">
                  <c:v>0.19123987698178749</c:v>
                </c:pt>
                <c:pt idx="73">
                  <c:v>-0.15934427683243557</c:v>
                </c:pt>
                <c:pt idx="74">
                  <c:v>0.33631749880708395</c:v>
                </c:pt>
                <c:pt idx="75">
                  <c:v>-1.0634473053552286E-2</c:v>
                </c:pt>
                <c:pt idx="76">
                  <c:v>0.23205800849468833</c:v>
                </c:pt>
                <c:pt idx="77">
                  <c:v>0.25774051365029549</c:v>
                </c:pt>
                <c:pt idx="78">
                  <c:v>0.19319959484320071</c:v>
                </c:pt>
                <c:pt idx="79">
                  <c:v>0.37025021707680472</c:v>
                </c:pt>
                <c:pt idx="80">
                  <c:v>-0.12788448962033297</c:v>
                </c:pt>
                <c:pt idx="81">
                  <c:v>4.196802631965417E-3</c:v>
                </c:pt>
                <c:pt idx="82">
                  <c:v>0.23019194341978305</c:v>
                </c:pt>
                <c:pt idx="83">
                  <c:v>-0.24013973829520191</c:v>
                </c:pt>
                <c:pt idx="84">
                  <c:v>-8.4920424538723921E-2</c:v>
                </c:pt>
                <c:pt idx="85">
                  <c:v>5.6884316466236824E-2</c:v>
                </c:pt>
                <c:pt idx="86">
                  <c:v>0.11966760254454512</c:v>
                </c:pt>
                <c:pt idx="87">
                  <c:v>0.31659304241153718</c:v>
                </c:pt>
                <c:pt idx="88">
                  <c:v>-0.42126622143564979</c:v>
                </c:pt>
                <c:pt idx="89">
                  <c:v>-0.2111835137243083</c:v>
                </c:pt>
                <c:pt idx="90">
                  <c:v>-0.3521384200613451</c:v>
                </c:pt>
                <c:pt idx="91">
                  <c:v>-4.0148488536550415</c:v>
                </c:pt>
                <c:pt idx="92">
                  <c:v>9.3637580337403339E-2</c:v>
                </c:pt>
                <c:pt idx="93">
                  <c:v>-0.20922895077069853</c:v>
                </c:pt>
                <c:pt idx="94">
                  <c:v>-0.27793317123829892</c:v>
                </c:pt>
                <c:pt idx="95">
                  <c:v>-6.4651163078459875E-2</c:v>
                </c:pt>
                <c:pt idx="96">
                  <c:v>0.31760197214666341</c:v>
                </c:pt>
                <c:pt idx="97">
                  <c:v>0.21152618302977458</c:v>
                </c:pt>
                <c:pt idx="98">
                  <c:v>-0.27250865821435555</c:v>
                </c:pt>
                <c:pt idx="99">
                  <c:v>0.19385609767425918</c:v>
                </c:pt>
                <c:pt idx="100">
                  <c:v>0.18938778082259611</c:v>
                </c:pt>
                <c:pt idx="101">
                  <c:v>-0.24025894575424264</c:v>
                </c:pt>
                <c:pt idx="102">
                  <c:v>0.10386999705293339</c:v>
                </c:pt>
                <c:pt idx="103">
                  <c:v>-0.64787171189246229</c:v>
                </c:pt>
                <c:pt idx="104">
                  <c:v>0.40883400047754181</c:v>
                </c:pt>
                <c:pt idx="105">
                  <c:v>0.22650358439063992</c:v>
                </c:pt>
                <c:pt idx="106">
                  <c:v>0.39134714471561577</c:v>
                </c:pt>
                <c:pt idx="107">
                  <c:v>-0.3961985569321978</c:v>
                </c:pt>
                <c:pt idx="108">
                  <c:v>-6.702877223004923E-2</c:v>
                </c:pt>
                <c:pt idx="109">
                  <c:v>5.3653698631205983E-2</c:v>
                </c:pt>
                <c:pt idx="110">
                  <c:v>-0.12741759719226337</c:v>
                </c:pt>
                <c:pt idx="111">
                  <c:v>-3.6673696042811142E-2</c:v>
                </c:pt>
                <c:pt idx="112">
                  <c:v>0.4827425007028624</c:v>
                </c:pt>
                <c:pt idx="113">
                  <c:v>6.5700600550227589E-3</c:v>
                </c:pt>
                <c:pt idx="114">
                  <c:v>-0.37499072994527954</c:v>
                </c:pt>
                <c:pt idx="115">
                  <c:v>0.13094202747641689</c:v>
                </c:pt>
                <c:pt idx="116">
                  <c:v>-0.11540709236864176</c:v>
                </c:pt>
                <c:pt idx="117">
                  <c:v>-0.20385629133173647</c:v>
                </c:pt>
                <c:pt idx="118">
                  <c:v>0.1494813966637675</c:v>
                </c:pt>
                <c:pt idx="119">
                  <c:v>4.2213100594016159E-2</c:v>
                </c:pt>
                <c:pt idx="120">
                  <c:v>-0.52974650768193798</c:v>
                </c:pt>
                <c:pt idx="121">
                  <c:v>-0.26717544416325462</c:v>
                </c:pt>
                <c:pt idx="122">
                  <c:v>-0.27645867572623112</c:v>
                </c:pt>
                <c:pt idx="123">
                  <c:v>7.4910467657078567E-2</c:v>
                </c:pt>
                <c:pt idx="124">
                  <c:v>0.29103120006191774</c:v>
                </c:pt>
                <c:pt idx="125">
                  <c:v>-0.32867383242870224</c:v>
                </c:pt>
                <c:pt idx="126">
                  <c:v>0.58721627202068571</c:v>
                </c:pt>
                <c:pt idx="127">
                  <c:v>-0.26213406096443875</c:v>
                </c:pt>
                <c:pt idx="128">
                  <c:v>-0.24162505090207811</c:v>
                </c:pt>
                <c:pt idx="129">
                  <c:v>-1.4370981534309664E-2</c:v>
                </c:pt>
                <c:pt idx="130">
                  <c:v>-0.26614103911734327</c:v>
                </c:pt>
                <c:pt idx="131">
                  <c:v>-0.49156833964301783</c:v>
                </c:pt>
                <c:pt idx="132">
                  <c:v>-1.4033263947756411</c:v>
                </c:pt>
                <c:pt idx="133">
                  <c:v>0.44311005945248255</c:v>
                </c:pt>
                <c:pt idx="134">
                  <c:v>-0.53892304642718158</c:v>
                </c:pt>
                <c:pt idx="135">
                  <c:v>0.28760165203315413</c:v>
                </c:pt>
                <c:pt idx="136">
                  <c:v>-3.392111320652467E-3</c:v>
                </c:pt>
                <c:pt idx="137">
                  <c:v>-0.72640920256228125</c:v>
                </c:pt>
                <c:pt idx="138">
                  <c:v>-0.21663072032840347</c:v>
                </c:pt>
                <c:pt idx="139">
                  <c:v>-0.14295670358424345</c:v>
                </c:pt>
                <c:pt idx="140">
                  <c:v>-0.26133252306907373</c:v>
                </c:pt>
                <c:pt idx="141">
                  <c:v>-0.11215473962432818</c:v>
                </c:pt>
                <c:pt idx="142">
                  <c:v>-0.11141693982184972</c:v>
                </c:pt>
                <c:pt idx="143">
                  <c:v>-0.16029098183161955</c:v>
                </c:pt>
                <c:pt idx="144">
                  <c:v>4.9396623687243991E-2</c:v>
                </c:pt>
                <c:pt idx="145">
                  <c:v>0.15613418388191244</c:v>
                </c:pt>
                <c:pt idx="146">
                  <c:v>0.22711051659514975</c:v>
                </c:pt>
                <c:pt idx="147">
                  <c:v>0.20437048508513989</c:v>
                </c:pt>
                <c:pt idx="148">
                  <c:v>-0.36456603363415402</c:v>
                </c:pt>
                <c:pt idx="149">
                  <c:v>6.8796974474833669E-2</c:v>
                </c:pt>
                <c:pt idx="150">
                  <c:v>0.12817987105398584</c:v>
                </c:pt>
                <c:pt idx="151">
                  <c:v>-0.52235360194320912</c:v>
                </c:pt>
                <c:pt idx="152">
                  <c:v>-0.20916179480942962</c:v>
                </c:pt>
                <c:pt idx="153">
                  <c:v>0.31841647931724049</c:v>
                </c:pt>
                <c:pt idx="154">
                  <c:v>-0.31475990052272484</c:v>
                </c:pt>
                <c:pt idx="155">
                  <c:v>0.39666631217909198</c:v>
                </c:pt>
                <c:pt idx="156">
                  <c:v>-0.71342804063981957</c:v>
                </c:pt>
                <c:pt idx="157">
                  <c:v>-0.47175102690017751</c:v>
                </c:pt>
                <c:pt idx="158">
                  <c:v>-0.72910205532207628</c:v>
                </c:pt>
                <c:pt idx="159">
                  <c:v>-1.1110831439945896</c:v>
                </c:pt>
                <c:pt idx="160">
                  <c:v>-0.42937430819011979</c:v>
                </c:pt>
                <c:pt idx="161">
                  <c:v>-0.94799981312366532</c:v>
                </c:pt>
                <c:pt idx="162">
                  <c:v>-0.11708749703357921</c:v>
                </c:pt>
                <c:pt idx="163">
                  <c:v>-0.54081567178121126</c:v>
                </c:pt>
                <c:pt idx="164">
                  <c:v>-0.70056496340874874</c:v>
                </c:pt>
                <c:pt idx="165">
                  <c:v>-7.3823830928152451E-2</c:v>
                </c:pt>
                <c:pt idx="166">
                  <c:v>-0.16674318889410195</c:v>
                </c:pt>
                <c:pt idx="167">
                  <c:v>-0.27420994711696167</c:v>
                </c:pt>
                <c:pt idx="168">
                  <c:v>-9.9404254616646759E-2</c:v>
                </c:pt>
                <c:pt idx="169">
                  <c:v>-0.37665306942731336</c:v>
                </c:pt>
                <c:pt idx="170">
                  <c:v>-0.19858217502339315</c:v>
                </c:pt>
                <c:pt idx="171">
                  <c:v>7.8734622100533353E-3</c:v>
                </c:pt>
                <c:pt idx="172">
                  <c:v>-8.9856163828510097E-2</c:v>
                </c:pt>
                <c:pt idx="173">
                  <c:v>-9.3516662550301E-2</c:v>
                </c:pt>
                <c:pt idx="174">
                  <c:v>7.0057903280248421E-3</c:v>
                </c:pt>
                <c:pt idx="175">
                  <c:v>-0.39523483951610172</c:v>
                </c:pt>
                <c:pt idx="176">
                  <c:v>-0.14290265122139531</c:v>
                </c:pt>
                <c:pt idx="177">
                  <c:v>0.12434355326562808</c:v>
                </c:pt>
                <c:pt idx="178">
                  <c:v>0.48085025161063305</c:v>
                </c:pt>
                <c:pt idx="179">
                  <c:v>4.895312575153532E-2</c:v>
                </c:pt>
                <c:pt idx="180">
                  <c:v>0.43905510206406223</c:v>
                </c:pt>
                <c:pt idx="181">
                  <c:v>9.3879234301960199E-2</c:v>
                </c:pt>
                <c:pt idx="182">
                  <c:v>-0.14548951827560616</c:v>
                </c:pt>
                <c:pt idx="183">
                  <c:v>0.30915763065167301</c:v>
                </c:pt>
                <c:pt idx="184">
                  <c:v>-4.2776077049351657E-2</c:v>
                </c:pt>
                <c:pt idx="185">
                  <c:v>-6.5263029494117858E-2</c:v>
                </c:pt>
                <c:pt idx="186">
                  <c:v>-1.2702726091194902E-2</c:v>
                </c:pt>
                <c:pt idx="187">
                  <c:v>-0.24694001952171485</c:v>
                </c:pt>
                <c:pt idx="188">
                  <c:v>-0.19335316199302136</c:v>
                </c:pt>
                <c:pt idx="189">
                  <c:v>8.8312204869157238E-2</c:v>
                </c:pt>
                <c:pt idx="190">
                  <c:v>7.7379978444829467E-2</c:v>
                </c:pt>
                <c:pt idx="191">
                  <c:v>-0.25480662095930107</c:v>
                </c:pt>
                <c:pt idx="192">
                  <c:v>0.18709818641067943</c:v>
                </c:pt>
                <c:pt idx="193">
                  <c:v>-9.1295610034741164E-3</c:v>
                </c:pt>
                <c:pt idx="194">
                  <c:v>-0.28074763586058415</c:v>
                </c:pt>
                <c:pt idx="195">
                  <c:v>0.67651812292406932</c:v>
                </c:pt>
                <c:pt idx="196">
                  <c:v>0.33593893682154613</c:v>
                </c:pt>
                <c:pt idx="197">
                  <c:v>0.3669441500897257</c:v>
                </c:pt>
                <c:pt idx="198">
                  <c:v>-0.11990712659254903</c:v>
                </c:pt>
                <c:pt idx="199">
                  <c:v>0.27501738260646891</c:v>
                </c:pt>
                <c:pt idx="200">
                  <c:v>-2.4054609949334096</c:v>
                </c:pt>
                <c:pt idx="201">
                  <c:v>9.3606467706964638E-2</c:v>
                </c:pt>
                <c:pt idx="202">
                  <c:v>-0.28978795513866462</c:v>
                </c:pt>
                <c:pt idx="203">
                  <c:v>-0.64747443829609908</c:v>
                </c:pt>
                <c:pt idx="204">
                  <c:v>-0.92728954831456833</c:v>
                </c:pt>
                <c:pt idx="205">
                  <c:v>-3.0201381498721955E-2</c:v>
                </c:pt>
                <c:pt idx="206">
                  <c:v>-0.79211701249198296</c:v>
                </c:pt>
                <c:pt idx="207">
                  <c:v>-0.58489436921509896</c:v>
                </c:pt>
                <c:pt idx="208">
                  <c:v>-1.1258330458872745</c:v>
                </c:pt>
                <c:pt idx="209">
                  <c:v>0.41231487746171935</c:v>
                </c:pt>
                <c:pt idx="210">
                  <c:v>0.74057638466867282</c:v>
                </c:pt>
                <c:pt idx="211">
                  <c:v>0.48443450568045454</c:v>
                </c:pt>
                <c:pt idx="212">
                  <c:v>0.41737556488955097</c:v>
                </c:pt>
                <c:pt idx="213">
                  <c:v>0.81853490205453272</c:v>
                </c:pt>
                <c:pt idx="214">
                  <c:v>0.22425278812155733</c:v>
                </c:pt>
                <c:pt idx="215">
                  <c:v>0.19300827999533618</c:v>
                </c:pt>
                <c:pt idx="216">
                  <c:v>1.3611928221217977E-2</c:v>
                </c:pt>
                <c:pt idx="217">
                  <c:v>-0.12907736389168514</c:v>
                </c:pt>
                <c:pt idx="218">
                  <c:v>-0.10087786311574819</c:v>
                </c:pt>
                <c:pt idx="219">
                  <c:v>0.18834611109817589</c:v>
                </c:pt>
                <c:pt idx="220">
                  <c:v>2.7210458819886957E-2</c:v>
                </c:pt>
                <c:pt idx="221">
                  <c:v>-0.11328543759287607</c:v>
                </c:pt>
                <c:pt idx="222">
                  <c:v>-5.8561959443316103E-2</c:v>
                </c:pt>
                <c:pt idx="223">
                  <c:v>-0.11146229614262941</c:v>
                </c:pt>
                <c:pt idx="224">
                  <c:v>-8.9528502533259904E-2</c:v>
                </c:pt>
                <c:pt idx="225">
                  <c:v>-0.13108059850573242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A-4584-A9C3-C8946BF50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94863"/>
        <c:axId val="409980943"/>
      </c:lineChart>
      <c:catAx>
        <c:axId val="40999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80943"/>
        <c:crosses val="autoZero"/>
        <c:auto val="1"/>
        <c:lblAlgn val="ctr"/>
        <c:lblOffset val="100"/>
        <c:noMultiLvlLbl val="0"/>
      </c:catAx>
      <c:valAx>
        <c:axId val="4099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9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'Taxes Transfers FIM Calculation'!$M$4:$M$229</c:f>
              <c:numCache>
                <c:formatCode>General</c:formatCode>
                <c:ptCount val="226"/>
                <c:pt idx="0">
                  <c:v>-5.2720636195207398</c:v>
                </c:pt>
                <c:pt idx="1">
                  <c:v>0.58281886189798371</c:v>
                </c:pt>
                <c:pt idx="2">
                  <c:v>0.8352914869521133</c:v>
                </c:pt>
                <c:pt idx="3">
                  <c:v>-4.8873100818188275</c:v>
                </c:pt>
                <c:pt idx="4">
                  <c:v>-4.8728104505693626</c:v>
                </c:pt>
                <c:pt idx="5">
                  <c:v>-4.8515475037875744</c:v>
                </c:pt>
                <c:pt idx="6">
                  <c:v>-5.2511835715712216</c:v>
                </c:pt>
                <c:pt idx="7">
                  <c:v>-0.38058614540017383</c:v>
                </c:pt>
                <c:pt idx="8">
                  <c:v>-1.130876295011829</c:v>
                </c:pt>
                <c:pt idx="9">
                  <c:v>-0.71837567528432933</c:v>
                </c:pt>
                <c:pt idx="10">
                  <c:v>-0.25531824714070767</c:v>
                </c:pt>
                <c:pt idx="11">
                  <c:v>-0.27877006616588534</c:v>
                </c:pt>
                <c:pt idx="12">
                  <c:v>0.16098505325573637</c:v>
                </c:pt>
                <c:pt idx="13">
                  <c:v>0.24939759688176688</c:v>
                </c:pt>
                <c:pt idx="14">
                  <c:v>-0.33317817725684568</c:v>
                </c:pt>
                <c:pt idx="15">
                  <c:v>0.41801308727381897</c:v>
                </c:pt>
                <c:pt idx="16">
                  <c:v>0.66424613579704928</c:v>
                </c:pt>
                <c:pt idx="17">
                  <c:v>0.70752629923471066</c:v>
                </c:pt>
                <c:pt idx="18">
                  <c:v>1.0360464475451361</c:v>
                </c:pt>
                <c:pt idx="19">
                  <c:v>1.8258979527996526</c:v>
                </c:pt>
                <c:pt idx="20">
                  <c:v>3.2147837831412134</c:v>
                </c:pt>
                <c:pt idx="21">
                  <c:v>1.6159930871499382</c:v>
                </c:pt>
                <c:pt idx="22">
                  <c:v>0.31991789151657535</c:v>
                </c:pt>
                <c:pt idx="23">
                  <c:v>0.35823284108579495</c:v>
                </c:pt>
                <c:pt idx="24">
                  <c:v>-0.35829936561322989</c:v>
                </c:pt>
                <c:pt idx="25">
                  <c:v>2.1932578182039874E-2</c:v>
                </c:pt>
                <c:pt idx="26">
                  <c:v>-9.6853510979691429E-2</c:v>
                </c:pt>
                <c:pt idx="27">
                  <c:v>-0.40401964226642972</c:v>
                </c:pt>
                <c:pt idx="28">
                  <c:v>-0.91612549280395716</c:v>
                </c:pt>
                <c:pt idx="29">
                  <c:v>-0.52788098672671868</c:v>
                </c:pt>
                <c:pt idx="30">
                  <c:v>-0.51710536062459256</c:v>
                </c:pt>
                <c:pt idx="31">
                  <c:v>-0.46079162082864183</c:v>
                </c:pt>
                <c:pt idx="32">
                  <c:v>-0.70268672575923063</c:v>
                </c:pt>
                <c:pt idx="33">
                  <c:v>-0.53839756798684446</c:v>
                </c:pt>
                <c:pt idx="34">
                  <c:v>-0.47219069988985712</c:v>
                </c:pt>
                <c:pt idx="35">
                  <c:v>-0.34250049679200378</c:v>
                </c:pt>
                <c:pt idx="36">
                  <c:v>3.4534185106899241E-2</c:v>
                </c:pt>
                <c:pt idx="37">
                  <c:v>6.896780417251927E-2</c:v>
                </c:pt>
                <c:pt idx="38">
                  <c:v>0.14826117690723359</c:v>
                </c:pt>
                <c:pt idx="39">
                  <c:v>0.71131063626653113</c:v>
                </c:pt>
                <c:pt idx="40">
                  <c:v>0.73291212796290139</c:v>
                </c:pt>
                <c:pt idx="41">
                  <c:v>1.1165148807513621</c:v>
                </c:pt>
                <c:pt idx="42">
                  <c:v>0.63885928272650305</c:v>
                </c:pt>
                <c:pt idx="43">
                  <c:v>-0.16150565678946624</c:v>
                </c:pt>
                <c:pt idx="44">
                  <c:v>-0.1462144351928972</c:v>
                </c:pt>
                <c:pt idx="45">
                  <c:v>-0.20922096423154907</c:v>
                </c:pt>
                <c:pt idx="46">
                  <c:v>0.12722166257128309</c:v>
                </c:pt>
                <c:pt idx="47">
                  <c:v>0.27544452296475702</c:v>
                </c:pt>
                <c:pt idx="48">
                  <c:v>0.31815345080596175</c:v>
                </c:pt>
                <c:pt idx="49">
                  <c:v>0.62683688792486736</c:v>
                </c:pt>
                <c:pt idx="50">
                  <c:v>1.0437472693907974</c:v>
                </c:pt>
                <c:pt idx="51">
                  <c:v>1.0894416172337684</c:v>
                </c:pt>
                <c:pt idx="52">
                  <c:v>0.72963611294237163</c:v>
                </c:pt>
                <c:pt idx="53">
                  <c:v>0.42880274808699337</c:v>
                </c:pt>
                <c:pt idx="54">
                  <c:v>-0.17998292637349395</c:v>
                </c:pt>
                <c:pt idx="55">
                  <c:v>-0.31843308277545163</c:v>
                </c:pt>
                <c:pt idx="56">
                  <c:v>-0.41504433625999287</c:v>
                </c:pt>
                <c:pt idx="57">
                  <c:v>-0.44486374458806105</c:v>
                </c:pt>
                <c:pt idx="58">
                  <c:v>-0.49038816912025929</c:v>
                </c:pt>
                <c:pt idx="59">
                  <c:v>-0.72010763037820102</c:v>
                </c:pt>
                <c:pt idx="60">
                  <c:v>-8.4063765300583584E-2</c:v>
                </c:pt>
                <c:pt idx="61">
                  <c:v>-0.29943507733234048</c:v>
                </c:pt>
                <c:pt idx="62">
                  <c:v>-0.6081756597237985</c:v>
                </c:pt>
                <c:pt idx="63">
                  <c:v>-0.21288020973648111</c:v>
                </c:pt>
                <c:pt idx="64">
                  <c:v>-0.19171373802195787</c:v>
                </c:pt>
                <c:pt idx="65">
                  <c:v>-5.2551728743059363E-2</c:v>
                </c:pt>
                <c:pt idx="66">
                  <c:v>-0.18529363601299273</c:v>
                </c:pt>
                <c:pt idx="67">
                  <c:v>0.1393387623997904</c:v>
                </c:pt>
                <c:pt idx="68">
                  <c:v>-0.73197742162785184</c:v>
                </c:pt>
                <c:pt idx="69">
                  <c:v>-0.45936044331747083</c:v>
                </c:pt>
                <c:pt idx="70">
                  <c:v>-0.26676960997178095</c:v>
                </c:pt>
                <c:pt idx="71">
                  <c:v>-0.29657976929542135</c:v>
                </c:pt>
                <c:pt idx="72">
                  <c:v>-0.1697552049497405</c:v>
                </c:pt>
                <c:pt idx="73">
                  <c:v>-6.7801652335188117E-2</c:v>
                </c:pt>
                <c:pt idx="74">
                  <c:v>-0.13460722631756264</c:v>
                </c:pt>
                <c:pt idx="75">
                  <c:v>-0.31851775550881634</c:v>
                </c:pt>
                <c:pt idx="76">
                  <c:v>7.420085744831624E-2</c:v>
                </c:pt>
                <c:pt idx="77">
                  <c:v>-3.2782918376927345E-2</c:v>
                </c:pt>
                <c:pt idx="78">
                  <c:v>0.28396701637672322</c:v>
                </c:pt>
                <c:pt idx="79">
                  <c:v>0.33796599645797315</c:v>
                </c:pt>
                <c:pt idx="80">
                  <c:v>0.2020928904495688</c:v>
                </c:pt>
                <c:pt idx="81">
                  <c:v>0.34922771595791985</c:v>
                </c:pt>
                <c:pt idx="82">
                  <c:v>0.55018567084805581</c:v>
                </c:pt>
                <c:pt idx="83">
                  <c:v>0.76253249038499149</c:v>
                </c:pt>
                <c:pt idx="84">
                  <c:v>0.92551507540728961</c:v>
                </c:pt>
                <c:pt idx="85">
                  <c:v>0.77161929303051435</c:v>
                </c:pt>
                <c:pt idx="86">
                  <c:v>0.85679207244546196</c:v>
                </c:pt>
                <c:pt idx="87">
                  <c:v>1.1585163625096211</c:v>
                </c:pt>
                <c:pt idx="88">
                  <c:v>0.94463693184935138</c:v>
                </c:pt>
                <c:pt idx="89">
                  <c:v>0.7567741848127999</c:v>
                </c:pt>
                <c:pt idx="90">
                  <c:v>0.3758148928340424</c:v>
                </c:pt>
                <c:pt idx="91">
                  <c:v>0.4138795006468613</c:v>
                </c:pt>
                <c:pt idx="92">
                  <c:v>0.15652193252270277</c:v>
                </c:pt>
                <c:pt idx="93">
                  <c:v>2.2022954092481624E-2</c:v>
                </c:pt>
                <c:pt idx="94">
                  <c:v>-0.10331934410345481</c:v>
                </c:pt>
                <c:pt idx="95">
                  <c:v>-0.30103363761663238</c:v>
                </c:pt>
                <c:pt idx="96">
                  <c:v>-0.35267602163159628</c:v>
                </c:pt>
                <c:pt idx="97">
                  <c:v>-0.34449913485227596</c:v>
                </c:pt>
                <c:pt idx="98">
                  <c:v>-0.10361813481470064</c:v>
                </c:pt>
                <c:pt idx="99">
                  <c:v>-0.12971114524229979</c:v>
                </c:pt>
                <c:pt idx="100">
                  <c:v>-5.5451124182833496E-2</c:v>
                </c:pt>
                <c:pt idx="101">
                  <c:v>-1.5862569562382425E-2</c:v>
                </c:pt>
                <c:pt idx="102">
                  <c:v>-0.2878196305164426</c:v>
                </c:pt>
                <c:pt idx="103">
                  <c:v>-0.34751633734439186</c:v>
                </c:pt>
                <c:pt idx="104">
                  <c:v>-0.27238692085999289</c:v>
                </c:pt>
                <c:pt idx="105">
                  <c:v>-0.3630510290596472</c:v>
                </c:pt>
                <c:pt idx="106">
                  <c:v>-0.1531499990825248</c:v>
                </c:pt>
                <c:pt idx="107">
                  <c:v>-0.482541524038753</c:v>
                </c:pt>
                <c:pt idx="108">
                  <c:v>-0.71545601081403376</c:v>
                </c:pt>
                <c:pt idx="109">
                  <c:v>-0.64145856516498434</c:v>
                </c:pt>
                <c:pt idx="110">
                  <c:v>-0.59634453145911348</c:v>
                </c:pt>
                <c:pt idx="111">
                  <c:v>-0.73679804740422772</c:v>
                </c:pt>
                <c:pt idx="112">
                  <c:v>-0.61415517821192844</c:v>
                </c:pt>
                <c:pt idx="113">
                  <c:v>-0.65021206468205739</c:v>
                </c:pt>
                <c:pt idx="114">
                  <c:v>-0.59820441846123551</c:v>
                </c:pt>
                <c:pt idx="115">
                  <c:v>-0.42582229709030395</c:v>
                </c:pt>
                <c:pt idx="116">
                  <c:v>-0.28549370837432464</c:v>
                </c:pt>
                <c:pt idx="117">
                  <c:v>-0.23652337379742225</c:v>
                </c:pt>
                <c:pt idx="118">
                  <c:v>-0.32607363158159902</c:v>
                </c:pt>
                <c:pt idx="119">
                  <c:v>-0.51433065192187699</c:v>
                </c:pt>
                <c:pt idx="120">
                  <c:v>-0.24624022161465536</c:v>
                </c:pt>
                <c:pt idx="121">
                  <c:v>-3.4145470367765052E-2</c:v>
                </c:pt>
                <c:pt idx="122">
                  <c:v>2.1631388680817366E-2</c:v>
                </c:pt>
                <c:pt idx="123">
                  <c:v>0.23478764602907964</c:v>
                </c:pt>
                <c:pt idx="124">
                  <c:v>0.29530073554088265</c:v>
                </c:pt>
                <c:pt idx="125">
                  <c:v>1.2921170581994645</c:v>
                </c:pt>
                <c:pt idx="126">
                  <c:v>1.1392354432959189</c:v>
                </c:pt>
                <c:pt idx="127">
                  <c:v>1.3693811444424937</c:v>
                </c:pt>
                <c:pt idx="128">
                  <c:v>1.8743378996880857</c:v>
                </c:pt>
                <c:pt idx="129">
                  <c:v>1.533523293543438</c:v>
                </c:pt>
                <c:pt idx="130">
                  <c:v>1.1203239822845843</c:v>
                </c:pt>
                <c:pt idx="131">
                  <c:v>1.2659561864998434</c:v>
                </c:pt>
                <c:pt idx="132">
                  <c:v>1.146000025653986</c:v>
                </c:pt>
                <c:pt idx="133">
                  <c:v>1.014159167607334</c:v>
                </c:pt>
                <c:pt idx="134">
                  <c:v>0.68354985463493845</c:v>
                </c:pt>
                <c:pt idx="135">
                  <c:v>0.25873116394946744</c:v>
                </c:pt>
                <c:pt idx="136">
                  <c:v>0.25114490187873595</c:v>
                </c:pt>
                <c:pt idx="137">
                  <c:v>-4.3350337709653103E-2</c:v>
                </c:pt>
                <c:pt idx="138">
                  <c:v>-3.0680477141595609E-3</c:v>
                </c:pt>
                <c:pt idx="139">
                  <c:v>-0.5031418572991444</c:v>
                </c:pt>
                <c:pt idx="140">
                  <c:v>-0.55674072648388673</c:v>
                </c:pt>
                <c:pt idx="141">
                  <c:v>-0.51002904533141391</c:v>
                </c:pt>
                <c:pt idx="142">
                  <c:v>-0.49613161562056868</c:v>
                </c:pt>
                <c:pt idx="143">
                  <c:v>-0.66328979864038096</c:v>
                </c:pt>
                <c:pt idx="144">
                  <c:v>-0.65077909665646383</c:v>
                </c:pt>
                <c:pt idx="145">
                  <c:v>-0.34055154858449305</c:v>
                </c:pt>
                <c:pt idx="146">
                  <c:v>-0.48036663794104428</c:v>
                </c:pt>
                <c:pt idx="147">
                  <c:v>-0.342370789767032</c:v>
                </c:pt>
                <c:pt idx="148">
                  <c:v>-0.35228144883903417</c:v>
                </c:pt>
                <c:pt idx="149">
                  <c:v>-0.12510737788203613</c:v>
                </c:pt>
                <c:pt idx="150">
                  <c:v>0.16629192047406463</c:v>
                </c:pt>
                <c:pt idx="151">
                  <c:v>0.17001287849757388</c:v>
                </c:pt>
                <c:pt idx="152">
                  <c:v>2.4009221995128014</c:v>
                </c:pt>
                <c:pt idx="153">
                  <c:v>1.2158253796088097</c:v>
                </c:pt>
                <c:pt idx="154">
                  <c:v>0.97683818451558824</c:v>
                </c:pt>
                <c:pt idx="155">
                  <c:v>2.6057010584827274</c:v>
                </c:pt>
                <c:pt idx="156">
                  <c:v>1.7023590147383652</c:v>
                </c:pt>
                <c:pt idx="157">
                  <c:v>2.551421309801631</c:v>
                </c:pt>
                <c:pt idx="158">
                  <c:v>2.3031770260565123</c:v>
                </c:pt>
                <c:pt idx="159">
                  <c:v>2.2038979940079075</c:v>
                </c:pt>
                <c:pt idx="160">
                  <c:v>1.3160834109187058</c:v>
                </c:pt>
                <c:pt idx="161">
                  <c:v>1.1916845338493556</c:v>
                </c:pt>
                <c:pt idx="162">
                  <c:v>1.0446928618037616</c:v>
                </c:pt>
                <c:pt idx="163">
                  <c:v>-0.19423823423139211</c:v>
                </c:pt>
                <c:pt idx="164">
                  <c:v>-0.46531519488441597</c:v>
                </c:pt>
                <c:pt idx="165">
                  <c:v>-0.6280066983633531</c:v>
                </c:pt>
                <c:pt idx="166">
                  <c:v>-0.63166560178447895</c:v>
                </c:pt>
                <c:pt idx="167">
                  <c:v>-0.7839007883031931</c:v>
                </c:pt>
                <c:pt idx="168">
                  <c:v>-0.61879876004360157</c:v>
                </c:pt>
                <c:pt idx="169">
                  <c:v>-0.48475286151789809</c:v>
                </c:pt>
                <c:pt idx="170">
                  <c:v>-0.54533632692798084</c:v>
                </c:pt>
                <c:pt idx="171">
                  <c:v>-0.87001905477915531</c:v>
                </c:pt>
                <c:pt idx="172">
                  <c:v>-0.8775841857664175</c:v>
                </c:pt>
                <c:pt idx="173">
                  <c:v>-0.42146022905223368</c:v>
                </c:pt>
                <c:pt idx="174">
                  <c:v>-0.51462920883360008</c:v>
                </c:pt>
                <c:pt idx="175">
                  <c:v>-0.69276713783918953</c:v>
                </c:pt>
                <c:pt idx="176">
                  <c:v>-0.5158184283798517</c:v>
                </c:pt>
                <c:pt idx="177">
                  <c:v>-0.34099398056800562</c:v>
                </c:pt>
                <c:pt idx="178">
                  <c:v>-0.20937854590702665</c:v>
                </c:pt>
                <c:pt idx="179">
                  <c:v>-3.9290549051406908E-2</c:v>
                </c:pt>
                <c:pt idx="180">
                  <c:v>-6.043993284896447E-2</c:v>
                </c:pt>
                <c:pt idx="181">
                  <c:v>-9.3050677543518534E-2</c:v>
                </c:pt>
                <c:pt idx="182">
                  <c:v>-0.12315025987017295</c:v>
                </c:pt>
                <c:pt idx="183">
                  <c:v>7.4181379510047368E-3</c:v>
                </c:pt>
                <c:pt idx="184">
                  <c:v>-1.0140318653498067E-2</c:v>
                </c:pt>
                <c:pt idx="185">
                  <c:v>-0.12328908172518804</c:v>
                </c:pt>
                <c:pt idx="186">
                  <c:v>-2.8565642431359069E-2</c:v>
                </c:pt>
                <c:pt idx="187">
                  <c:v>0.17631791702255781</c:v>
                </c:pt>
                <c:pt idx="188">
                  <c:v>0.13536246814578343</c:v>
                </c:pt>
                <c:pt idx="189">
                  <c:v>7.146856264721152E-2</c:v>
                </c:pt>
                <c:pt idx="190">
                  <c:v>-0.13296023983465785</c:v>
                </c:pt>
                <c:pt idx="191">
                  <c:v>9.3732967700277461E-2</c:v>
                </c:pt>
                <c:pt idx="192">
                  <c:v>0.25560862687620478</c:v>
                </c:pt>
                <c:pt idx="193">
                  <c:v>6.6950827612534083E-2</c:v>
                </c:pt>
                <c:pt idx="194">
                  <c:v>7.2714094318047692E-2</c:v>
                </c:pt>
                <c:pt idx="195">
                  <c:v>0.1082721671112786</c:v>
                </c:pt>
                <c:pt idx="196">
                  <c:v>4.4006185090637265E-2</c:v>
                </c:pt>
                <c:pt idx="197">
                  <c:v>0.22979088608283074</c:v>
                </c:pt>
                <c:pt idx="198">
                  <c:v>0.30427706400755256</c:v>
                </c:pt>
                <c:pt idx="199">
                  <c:v>3.5940501271373979E-2</c:v>
                </c:pt>
                <c:pt idx="200">
                  <c:v>8.8301679899219394</c:v>
                </c:pt>
                <c:pt idx="201">
                  <c:v>5.7159797814439894</c:v>
                </c:pt>
                <c:pt idx="202">
                  <c:v>-2.9952371046537922</c:v>
                </c:pt>
                <c:pt idx="203">
                  <c:v>7.7427370660321406</c:v>
                </c:pt>
                <c:pt idx="204">
                  <c:v>-1.2987755405977119</c:v>
                </c:pt>
                <c:pt idx="205">
                  <c:v>-2.3577068711951976</c:v>
                </c:pt>
                <c:pt idx="206">
                  <c:v>-2.6040499935229833</c:v>
                </c:pt>
                <c:pt idx="207">
                  <c:v>-3.0228122002084317</c:v>
                </c:pt>
                <c:pt idx="208">
                  <c:v>-4.3109649105199255</c:v>
                </c:pt>
                <c:pt idx="209">
                  <c:v>-2.3091198475275085</c:v>
                </c:pt>
                <c:pt idx="210">
                  <c:v>-0.77566554154322087</c:v>
                </c:pt>
                <c:pt idx="211">
                  <c:v>-0.50730556795333248</c:v>
                </c:pt>
                <c:pt idx="212">
                  <c:v>-0.7170881373601139</c:v>
                </c:pt>
                <c:pt idx="213">
                  <c:v>-0.48474657156094492</c:v>
                </c:pt>
                <c:pt idx="214">
                  <c:v>-0.69960635732537058</c:v>
                </c:pt>
                <c:pt idx="215">
                  <c:v>8.2548284590634166E-2</c:v>
                </c:pt>
                <c:pt idx="216">
                  <c:v>-6.6198801868158959E-3</c:v>
                </c:pt>
                <c:pt idx="217">
                  <c:v>-8.8428610278160243E-4</c:v>
                </c:pt>
                <c:pt idx="218">
                  <c:v>0.3895023189578013</c:v>
                </c:pt>
                <c:pt idx="219">
                  <c:v>-0.1464093841531694</c:v>
                </c:pt>
                <c:pt idx="220">
                  <c:v>-8.1287502982738846E-2</c:v>
                </c:pt>
                <c:pt idx="221">
                  <c:v>0.15657084631769486</c:v>
                </c:pt>
                <c:pt idx="222">
                  <c:v>-2.7360382825448781E-2</c:v>
                </c:pt>
                <c:pt idx="223">
                  <c:v>-9.8393823440082143E-2</c:v>
                </c:pt>
                <c:pt idx="224">
                  <c:v>-0.14938009376541436</c:v>
                </c:pt>
                <c:pt idx="225">
                  <c:v>-7.2470116537622267E-2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6-4BD7-9CBE-3EA816D915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'Taxes Transfers FIM Calculation'!$N$4:$N$229</c:f>
              <c:numCache>
                <c:formatCode>General</c:formatCode>
                <c:ptCount val="226"/>
                <c:pt idx="0">
                  <c:v>-4.5818701048852306</c:v>
                </c:pt>
                <c:pt idx="1">
                  <c:v>0.65983179476808029</c:v>
                </c:pt>
                <c:pt idx="2">
                  <c:v>0.9101397883987401</c:v>
                </c:pt>
                <c:pt idx="3">
                  <c:v>-4.3786884282241969</c:v>
                </c:pt>
                <c:pt idx="4">
                  <c:v>-4.4048395202074992</c:v>
                </c:pt>
                <c:pt idx="5">
                  <c:v>-4.4324798813504289</c:v>
                </c:pt>
                <c:pt idx="6">
                  <c:v>-4.6641265356400812</c:v>
                </c:pt>
                <c:pt idx="7">
                  <c:v>-0.35380814186304299</c:v>
                </c:pt>
                <c:pt idx="8">
                  <c:v>-1.0446114164153852</c:v>
                </c:pt>
                <c:pt idx="9">
                  <c:v>-0.65985320670813852</c:v>
                </c:pt>
                <c:pt idx="10">
                  <c:v>-0.22731327951495095</c:v>
                </c:pt>
                <c:pt idx="11">
                  <c:v>-0.250865450339322</c:v>
                </c:pt>
                <c:pt idx="12">
                  <c:v>0.15923589665097698</c:v>
                </c:pt>
                <c:pt idx="13">
                  <c:v>0.23755046495366097</c:v>
                </c:pt>
                <c:pt idx="14">
                  <c:v>-0.31421323804642298</c:v>
                </c:pt>
                <c:pt idx="15">
                  <c:v>0.39848123689025805</c:v>
                </c:pt>
                <c:pt idx="16">
                  <c:v>0.61099428962720914</c:v>
                </c:pt>
                <c:pt idx="17">
                  <c:v>0.64708989638623193</c:v>
                </c:pt>
                <c:pt idx="18">
                  <c:v>1.0331735515256462</c:v>
                </c:pt>
                <c:pt idx="19">
                  <c:v>1.680027849845287</c:v>
                </c:pt>
                <c:pt idx="20">
                  <c:v>2.99773207385909</c:v>
                </c:pt>
                <c:pt idx="21">
                  <c:v>1.486463193667398</c:v>
                </c:pt>
                <c:pt idx="22">
                  <c:v>0.29931504718829799</c:v>
                </c:pt>
                <c:pt idx="23">
                  <c:v>0.33019312446624899</c:v>
                </c:pt>
                <c:pt idx="24">
                  <c:v>-0.33765722663573472</c:v>
                </c:pt>
                <c:pt idx="25">
                  <c:v>2.2772535765258603E-2</c:v>
                </c:pt>
                <c:pt idx="26">
                  <c:v>-8.5814038157804903E-2</c:v>
                </c:pt>
                <c:pt idx="27">
                  <c:v>-0.36494993626600147</c:v>
                </c:pt>
                <c:pt idx="28">
                  <c:v>-0.85725166044521295</c:v>
                </c:pt>
                <c:pt idx="29">
                  <c:v>-0.48896335630948001</c:v>
                </c:pt>
                <c:pt idx="30">
                  <c:v>-0.46609271192132901</c:v>
                </c:pt>
                <c:pt idx="31">
                  <c:v>-0.42511618393172801</c:v>
                </c:pt>
                <c:pt idx="32">
                  <c:v>-0.62323856721163695</c:v>
                </c:pt>
                <c:pt idx="33">
                  <c:v>-0.50139413624953399</c:v>
                </c:pt>
                <c:pt idx="34">
                  <c:v>-0.43270325149720201</c:v>
                </c:pt>
                <c:pt idx="35">
                  <c:v>-0.31238162022441102</c:v>
                </c:pt>
                <c:pt idx="36">
                  <c:v>3.8382750445053959E-2</c:v>
                </c:pt>
                <c:pt idx="37">
                  <c:v>6.73736759369995E-2</c:v>
                </c:pt>
                <c:pt idx="38">
                  <c:v>0.14123077606703621</c:v>
                </c:pt>
                <c:pt idx="39">
                  <c:v>0.65909552850530395</c:v>
                </c:pt>
                <c:pt idx="40">
                  <c:v>0.73828528973264307</c:v>
                </c:pt>
                <c:pt idx="41">
                  <c:v>1.004797209064157</c:v>
                </c:pt>
                <c:pt idx="42">
                  <c:v>0.57945025559792385</c:v>
                </c:pt>
                <c:pt idx="43">
                  <c:v>-0.14593217014982002</c:v>
                </c:pt>
                <c:pt idx="44">
                  <c:v>-0.13352895165821299</c:v>
                </c:pt>
                <c:pt idx="45">
                  <c:v>-0.19464616991260503</c:v>
                </c:pt>
                <c:pt idx="46">
                  <c:v>0.12669207701858629</c:v>
                </c:pt>
                <c:pt idx="47">
                  <c:v>0.25661381739148181</c:v>
                </c:pt>
                <c:pt idx="48">
                  <c:v>0.3107570061164463</c:v>
                </c:pt>
                <c:pt idx="49">
                  <c:v>0.58488894382113765</c:v>
                </c:pt>
                <c:pt idx="50">
                  <c:v>0.95004396832218996</c:v>
                </c:pt>
                <c:pt idx="51">
                  <c:v>1.043318283250527</c:v>
                </c:pt>
                <c:pt idx="52">
                  <c:v>0.67348849927210108</c:v>
                </c:pt>
                <c:pt idx="53">
                  <c:v>0.39628263686053394</c:v>
                </c:pt>
                <c:pt idx="54">
                  <c:v>-0.16650288873319996</c:v>
                </c:pt>
                <c:pt idx="55">
                  <c:v>-0.30084489770245715</c:v>
                </c:pt>
                <c:pt idx="56">
                  <c:v>-0.38438831363358833</c:v>
                </c:pt>
                <c:pt idx="57">
                  <c:v>-0.42389193105574197</c:v>
                </c:pt>
                <c:pt idx="58">
                  <c:v>-0.45892048342152103</c:v>
                </c:pt>
                <c:pt idx="59">
                  <c:v>-0.64976045002803695</c:v>
                </c:pt>
                <c:pt idx="60">
                  <c:v>-7.78437544203818E-2</c:v>
                </c:pt>
                <c:pt idx="61">
                  <c:v>-0.27295734572466662</c:v>
                </c:pt>
                <c:pt idx="62">
                  <c:v>-0.59004221380543098</c:v>
                </c:pt>
                <c:pt idx="63">
                  <c:v>-0.2010783330294367</c:v>
                </c:pt>
                <c:pt idx="64">
                  <c:v>-0.18542927112729096</c:v>
                </c:pt>
                <c:pt idx="65">
                  <c:v>-4.7570356648140993E-2</c:v>
                </c:pt>
                <c:pt idx="66">
                  <c:v>-0.17701692233077471</c:v>
                </c:pt>
                <c:pt idx="67">
                  <c:v>0.13793399277264301</c:v>
                </c:pt>
                <c:pt idx="68">
                  <c:v>-0.67404721928964206</c:v>
                </c:pt>
                <c:pt idx="69">
                  <c:v>-0.42655401433340201</c:v>
                </c:pt>
                <c:pt idx="70">
                  <c:v>-0.2598942727987773</c:v>
                </c:pt>
                <c:pt idx="71">
                  <c:v>-0.26936810810753686</c:v>
                </c:pt>
                <c:pt idx="72">
                  <c:v>-0.15908753842145379</c:v>
                </c:pt>
                <c:pt idx="73">
                  <c:v>-6.0971482049320888E-2</c:v>
                </c:pt>
                <c:pt idx="74">
                  <c:v>-0.1242605600216718</c:v>
                </c:pt>
                <c:pt idx="75">
                  <c:v>-0.30193315158404377</c:v>
                </c:pt>
                <c:pt idx="76">
                  <c:v>7.2952376704293942E-2</c:v>
                </c:pt>
                <c:pt idx="77">
                  <c:v>-2.9942823189898993E-2</c:v>
                </c:pt>
                <c:pt idx="78">
                  <c:v>0.27494687049746142</c:v>
                </c:pt>
                <c:pt idx="79">
                  <c:v>0.31877554836192667</c:v>
                </c:pt>
                <c:pt idx="80">
                  <c:v>0.1973185271051614</c:v>
                </c:pt>
                <c:pt idx="81">
                  <c:v>0.33270621599390504</c:v>
                </c:pt>
                <c:pt idx="82">
                  <c:v>0.54140605229186001</c:v>
                </c:pt>
                <c:pt idx="83">
                  <c:v>0.76657087474701902</c:v>
                </c:pt>
                <c:pt idx="84">
                  <c:v>0.89561094055758994</c:v>
                </c:pt>
                <c:pt idx="85">
                  <c:v>0.75040618159899497</c:v>
                </c:pt>
                <c:pt idx="86">
                  <c:v>0.84799542061030297</c:v>
                </c:pt>
                <c:pt idx="87">
                  <c:v>1.0739016929706691</c:v>
                </c:pt>
                <c:pt idx="88">
                  <c:v>0.91683210522268599</c:v>
                </c:pt>
                <c:pt idx="89">
                  <c:v>0.72166130022684971</c:v>
                </c:pt>
                <c:pt idx="90">
                  <c:v>0.356303233629362</c:v>
                </c:pt>
                <c:pt idx="91">
                  <c:v>0.41009670140499399</c:v>
                </c:pt>
                <c:pt idx="92">
                  <c:v>0.1575282334760337</c:v>
                </c:pt>
                <c:pt idx="93">
                  <c:v>2.9530299664693005E-2</c:v>
                </c:pt>
                <c:pt idx="94">
                  <c:v>-9.0247598941162008E-2</c:v>
                </c:pt>
                <c:pt idx="95">
                  <c:v>-0.28646813933784793</c:v>
                </c:pt>
                <c:pt idx="96">
                  <c:v>-0.33874071367785391</c:v>
                </c:pt>
                <c:pt idx="97">
                  <c:v>-0.326887541210308</c:v>
                </c:pt>
                <c:pt idx="98">
                  <c:v>-9.8245370108640998E-2</c:v>
                </c:pt>
                <c:pt idx="99">
                  <c:v>-0.12598555511218498</c:v>
                </c:pt>
                <c:pt idx="100">
                  <c:v>-5.1707472477967975E-2</c:v>
                </c:pt>
                <c:pt idx="101">
                  <c:v>-1.4506335302288981E-2</c:v>
                </c:pt>
                <c:pt idx="102">
                  <c:v>-0.27713131413221748</c:v>
                </c:pt>
                <c:pt idx="103">
                  <c:v>-0.33022329373301201</c:v>
                </c:pt>
                <c:pt idx="104">
                  <c:v>-0.25790177457246682</c:v>
                </c:pt>
                <c:pt idx="105">
                  <c:v>-0.35109033675604384</c:v>
                </c:pt>
                <c:pt idx="106">
                  <c:v>-0.14532603717253251</c:v>
                </c:pt>
                <c:pt idx="107">
                  <c:v>-0.45792508744809701</c:v>
                </c:pt>
                <c:pt idx="108">
                  <c:v>-0.70479523304549607</c:v>
                </c:pt>
                <c:pt idx="109">
                  <c:v>-0.60017887983985196</c:v>
                </c:pt>
                <c:pt idx="110">
                  <c:v>-0.56526391829476696</c:v>
                </c:pt>
                <c:pt idx="111">
                  <c:v>-0.711876996837424</c:v>
                </c:pt>
                <c:pt idx="112">
                  <c:v>-0.57248151355222598</c:v>
                </c:pt>
                <c:pt idx="113">
                  <c:v>-0.61672908899090806</c:v>
                </c:pt>
                <c:pt idx="114">
                  <c:v>-0.56655591026722996</c:v>
                </c:pt>
                <c:pt idx="115">
                  <c:v>-0.40898313528928698</c:v>
                </c:pt>
                <c:pt idx="116">
                  <c:v>-0.26371986407319742</c:v>
                </c:pt>
                <c:pt idx="117">
                  <c:v>-0.22305910284694541</c:v>
                </c:pt>
                <c:pt idx="118">
                  <c:v>-0.30455777079041479</c:v>
                </c:pt>
                <c:pt idx="119">
                  <c:v>-0.46992573081563482</c:v>
                </c:pt>
                <c:pt idx="120">
                  <c:v>-0.23671174253881988</c:v>
                </c:pt>
                <c:pt idx="121">
                  <c:v>-3.0525526185820606E-2</c:v>
                </c:pt>
                <c:pt idx="122">
                  <c:v>2.2104706070291649E-2</c:v>
                </c:pt>
                <c:pt idx="123">
                  <c:v>0.22750209327569967</c:v>
                </c:pt>
                <c:pt idx="124">
                  <c:v>0.29279975623812698</c:v>
                </c:pt>
                <c:pt idx="125">
                  <c:v>1.28271010401888</c:v>
                </c:pt>
                <c:pt idx="126">
                  <c:v>1.0803546854637249</c:v>
                </c:pt>
                <c:pt idx="127">
                  <c:v>1.374487752815656</c:v>
                </c:pt>
                <c:pt idx="128">
                  <c:v>1.8251001665499822</c:v>
                </c:pt>
                <c:pt idx="129">
                  <c:v>1.4894200218045139</c:v>
                </c:pt>
                <c:pt idx="130">
                  <c:v>1.092733477013397</c:v>
                </c:pt>
                <c:pt idx="131">
                  <c:v>1.2294349560113085</c:v>
                </c:pt>
                <c:pt idx="132">
                  <c:v>1.112783253143357</c:v>
                </c:pt>
                <c:pt idx="133">
                  <c:v>0.96332556084116594</c:v>
                </c:pt>
                <c:pt idx="134">
                  <c:v>0.66878749076039223</c:v>
                </c:pt>
                <c:pt idx="135">
                  <c:v>0.2464733591163171</c:v>
                </c:pt>
                <c:pt idx="136">
                  <c:v>0.24465226371166399</c:v>
                </c:pt>
                <c:pt idx="137">
                  <c:v>-4.0541117495030005E-2</c:v>
                </c:pt>
                <c:pt idx="138">
                  <c:v>-1.7901348464577083E-3</c:v>
                </c:pt>
                <c:pt idx="139">
                  <c:v>-0.48617422976321401</c:v>
                </c:pt>
                <c:pt idx="140">
                  <c:v>-0.52325019071839352</c:v>
                </c:pt>
                <c:pt idx="141">
                  <c:v>-0.47826221362353749</c:v>
                </c:pt>
                <c:pt idx="142">
                  <c:v>-0.48138003642710381</c:v>
                </c:pt>
                <c:pt idx="143">
                  <c:v>-0.63080434359695803</c:v>
                </c:pt>
                <c:pt idx="144">
                  <c:v>-0.6189324910750863</c:v>
                </c:pt>
                <c:pt idx="145">
                  <c:v>-0.32334698411642299</c:v>
                </c:pt>
                <c:pt idx="146">
                  <c:v>-0.46774264920614594</c:v>
                </c:pt>
                <c:pt idx="147">
                  <c:v>-0.32436862020964796</c:v>
                </c:pt>
                <c:pt idx="148">
                  <c:v>-0.33979496340961218</c:v>
                </c:pt>
                <c:pt idx="149">
                  <c:v>-0.119647833068104</c:v>
                </c:pt>
                <c:pt idx="150">
                  <c:v>0.1599711597632946</c:v>
                </c:pt>
                <c:pt idx="151">
                  <c:v>0.1663307248612414</c:v>
                </c:pt>
                <c:pt idx="152">
                  <c:v>2.3532875151400221</c:v>
                </c:pt>
                <c:pt idx="153">
                  <c:v>1.214551384771146</c:v>
                </c:pt>
                <c:pt idx="154">
                  <c:v>1.0686113993438342</c:v>
                </c:pt>
                <c:pt idx="155">
                  <c:v>2.7185797551817901</c:v>
                </c:pt>
                <c:pt idx="156">
                  <c:v>1.7329863184224821</c:v>
                </c:pt>
                <c:pt idx="157">
                  <c:v>2.4671865205720769</c:v>
                </c:pt>
                <c:pt idx="158">
                  <c:v>2.3091619701127191</c:v>
                </c:pt>
                <c:pt idx="159">
                  <c:v>2.1665566104097902</c:v>
                </c:pt>
                <c:pt idx="160">
                  <c:v>1.2909236155061119</c:v>
                </c:pt>
                <c:pt idx="161">
                  <c:v>1.171266885587241</c:v>
                </c:pt>
                <c:pt idx="162">
                  <c:v>1.0121212284682319</c:v>
                </c:pt>
                <c:pt idx="163">
                  <c:v>-0.18505777906910914</c:v>
                </c:pt>
                <c:pt idx="164">
                  <c:v>-0.45013706127385866</c:v>
                </c:pt>
                <c:pt idx="165">
                  <c:v>-0.60974147605481499</c:v>
                </c:pt>
                <c:pt idx="166">
                  <c:v>-0.62375171743205304</c:v>
                </c:pt>
                <c:pt idx="167">
                  <c:v>-0.74867617374718698</c:v>
                </c:pt>
                <c:pt idx="168">
                  <c:v>-0.61132845040223693</c:v>
                </c:pt>
                <c:pt idx="169">
                  <c:v>-0.47705027072065898</c:v>
                </c:pt>
                <c:pt idx="170">
                  <c:v>-0.52615987039631507</c:v>
                </c:pt>
                <c:pt idx="171">
                  <c:v>-0.84188157643015915</c:v>
                </c:pt>
                <c:pt idx="172">
                  <c:v>-0.86384141406037374</c:v>
                </c:pt>
                <c:pt idx="173">
                  <c:v>-0.41194625625883241</c:v>
                </c:pt>
                <c:pt idx="174">
                  <c:v>-0.49449338839000501</c:v>
                </c:pt>
                <c:pt idx="175">
                  <c:v>-0.66709575030816692</c:v>
                </c:pt>
                <c:pt idx="176">
                  <c:v>-0.49421094734957194</c:v>
                </c:pt>
                <c:pt idx="177">
                  <c:v>-0.32739320742005601</c:v>
                </c:pt>
                <c:pt idx="178">
                  <c:v>-0.19959197528799399</c:v>
                </c:pt>
                <c:pt idx="179">
                  <c:v>-3.636119145565897E-2</c:v>
                </c:pt>
                <c:pt idx="180">
                  <c:v>-5.7651032485816961E-2</c:v>
                </c:pt>
                <c:pt idx="181">
                  <c:v>-8.9638531220692985E-2</c:v>
                </c:pt>
                <c:pt idx="182">
                  <c:v>-0.120913564691849</c:v>
                </c:pt>
                <c:pt idx="183">
                  <c:v>7.3625442755579917E-3</c:v>
                </c:pt>
                <c:pt idx="184">
                  <c:v>-9.3965949979449848E-3</c:v>
                </c:pt>
                <c:pt idx="185">
                  <c:v>-0.11915360891529</c:v>
                </c:pt>
                <c:pt idx="186">
                  <c:v>-2.7549820640693203E-2</c:v>
                </c:pt>
                <c:pt idx="187">
                  <c:v>0.16922915815199496</c:v>
                </c:pt>
                <c:pt idx="188">
                  <c:v>0.1329715646515072</c:v>
                </c:pt>
                <c:pt idx="189">
                  <c:v>6.96773714202958E-2</c:v>
                </c:pt>
                <c:pt idx="190">
                  <c:v>-0.12604175530330758</c:v>
                </c:pt>
                <c:pt idx="191">
                  <c:v>9.0336134277157809E-2</c:v>
                </c:pt>
                <c:pt idx="192">
                  <c:v>0.24874228645008761</c:v>
                </c:pt>
                <c:pt idx="193">
                  <c:v>6.57668332248562E-2</c:v>
                </c:pt>
                <c:pt idx="194">
                  <c:v>7.1357591586607191E-2</c:v>
                </c:pt>
                <c:pt idx="195">
                  <c:v>0.10825255347021201</c:v>
                </c:pt>
                <c:pt idx="196">
                  <c:v>4.2688522205469995E-2</c:v>
                </c:pt>
                <c:pt idx="197">
                  <c:v>0.221514734374406</c:v>
                </c:pt>
                <c:pt idx="198">
                  <c:v>0.29547704614650799</c:v>
                </c:pt>
                <c:pt idx="199">
                  <c:v>3.7957319861071009E-2</c:v>
                </c:pt>
                <c:pt idx="200">
                  <c:v>13.033792781310096</c:v>
                </c:pt>
                <c:pt idx="201">
                  <c:v>4.4731511788871927</c:v>
                </c:pt>
                <c:pt idx="202">
                  <c:v>-2.7654983977918981</c:v>
                </c:pt>
                <c:pt idx="203">
                  <c:v>7.2962088959912652</c:v>
                </c:pt>
                <c:pt idx="204">
                  <c:v>-1.0928834211571539</c:v>
                </c:pt>
                <c:pt idx="205">
                  <c:v>-2.180774531725679</c:v>
                </c:pt>
                <c:pt idx="206">
                  <c:v>-2.3787444372072564</c:v>
                </c:pt>
                <c:pt idx="207">
                  <c:v>-2.7780933504058547</c:v>
                </c:pt>
                <c:pt idx="208">
                  <c:v>-3.90066676729775</c:v>
                </c:pt>
                <c:pt idx="209">
                  <c:v>-2.1793938087475873</c:v>
                </c:pt>
                <c:pt idx="210">
                  <c:v>-0.74499652114988701</c:v>
                </c:pt>
                <c:pt idx="211">
                  <c:v>-0.46864686426845603</c:v>
                </c:pt>
                <c:pt idx="212">
                  <c:v>-0.69280368055738406</c:v>
                </c:pt>
                <c:pt idx="213">
                  <c:v>-0.46700850461249799</c:v>
                </c:pt>
                <c:pt idx="214">
                  <c:v>-0.66954731551364088</c:v>
                </c:pt>
                <c:pt idx="215">
                  <c:v>8.0212469071239023E-2</c:v>
                </c:pt>
                <c:pt idx="216">
                  <c:v>-3.4008795316350371E-3</c:v>
                </c:pt>
                <c:pt idx="217">
                  <c:v>2.3425183011679951E-3</c:v>
                </c:pt>
                <c:pt idx="218">
                  <c:v>0.29237995405058204</c:v>
                </c:pt>
                <c:pt idx="219">
                  <c:v>-0.1396942061183459</c:v>
                </c:pt>
                <c:pt idx="220">
                  <c:v>-0.1094233490046896</c:v>
                </c:pt>
                <c:pt idx="221">
                  <c:v>-4.5242188070780121E-3</c:v>
                </c:pt>
                <c:pt idx="222">
                  <c:v>-0.1711874057898739</c:v>
                </c:pt>
                <c:pt idx="223">
                  <c:v>0.14042296423331099</c:v>
                </c:pt>
                <c:pt idx="224">
                  <c:v>0.10816995622237</c:v>
                </c:pt>
                <c:pt idx="225">
                  <c:v>2.0835233022853505E-2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6-4BD7-9CBE-3EA816D91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35055"/>
        <c:axId val="139133135"/>
      </c:lineChart>
      <c:catAx>
        <c:axId val="139135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3135"/>
        <c:crosses val="autoZero"/>
        <c:auto val="1"/>
        <c:lblAlgn val="ctr"/>
        <c:lblOffset val="100"/>
        <c:noMultiLvlLbl val="0"/>
      </c:catAx>
      <c:valAx>
        <c:axId val="1391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133350</xdr:rowOff>
    </xdr:from>
    <xdr:to>
      <xdr:col>15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538E6-B442-706C-E45B-F903E2622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342899</xdr:colOff>
      <xdr:row>26</xdr:row>
      <xdr:rowOff>76199</xdr:rowOff>
    </xdr:from>
    <xdr:to>
      <xdr:col>15</xdr:col>
      <xdr:colOff>400050</xdr:colOff>
      <xdr:row>44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EFC61-1EBE-4E12-8410-4E523FF35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419099</xdr:colOff>
      <xdr:row>45</xdr:row>
      <xdr:rowOff>47625</xdr:rowOff>
    </xdr:from>
    <xdr:to>
      <xdr:col>15</xdr:col>
      <xdr:colOff>342900</xdr:colOff>
      <xdr:row>66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DA6155-9C7E-4B3F-B6B2-9990E68EF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576262</xdr:colOff>
      <xdr:row>183</xdr:row>
      <xdr:rowOff>38100</xdr:rowOff>
    </xdr:from>
    <xdr:to>
      <xdr:col>24</xdr:col>
      <xdr:colOff>180975</xdr:colOff>
      <xdr:row>204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F34642-3876-38BF-5752-BCAAF861C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1734292</xdr:colOff>
      <xdr:row>197</xdr:row>
      <xdr:rowOff>100445</xdr:rowOff>
    </xdr:from>
    <xdr:to>
      <xdr:col>14</xdr:col>
      <xdr:colOff>183078</xdr:colOff>
      <xdr:row>212</xdr:row>
      <xdr:rowOff>60366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44FFC7-2DDF-49C1-6591-5DF8308EB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AF04-AF7E-4E12-9FAE-3F2B9C915767}">
  <dimension ref="A1:D228"/>
  <sheetViews>
    <sheetView topLeftCell="A40" workbookViewId="0">
      <selection activeCell="F68" sqref="F68"/>
    </sheetView>
  </sheetViews>
  <sheetFormatPr defaultRowHeight="15" x14ac:dyDescent="0.25"/>
  <cols>
    <col min="1" max="1" width="19.42578125" customWidth="1"/>
    <col min="2" max="2" width="23.7109375" customWidth="1"/>
    <col min="3" max="3" width="15.7109375" customWidth="1"/>
    <col min="4" max="4" width="15.85546875" customWidth="1"/>
  </cols>
  <sheetData>
    <row r="1" spans="1:4" x14ac:dyDescent="0.25">
      <c r="A1" s="1" t="s">
        <v>0</v>
      </c>
      <c r="B1" t="s">
        <v>331</v>
      </c>
      <c r="C1" t="s">
        <v>332</v>
      </c>
      <c r="D1" t="s">
        <v>307</v>
      </c>
    </row>
    <row r="2" spans="1:4" x14ac:dyDescent="0.25">
      <c r="A2" t="s">
        <v>29</v>
      </c>
    </row>
    <row r="3" spans="1:4" x14ac:dyDescent="0.25">
      <c r="A3" t="s">
        <v>30</v>
      </c>
      <c r="B3">
        <f>'Purchases FIM Calculation'!P4+'Purchases FIM Calculation'!W4+'Taxes Transfers FIM Calculation'!M4</f>
        <v>-7.1151935793707555</v>
      </c>
      <c r="C3">
        <v>-6.4438183420931496</v>
      </c>
      <c r="D3">
        <f>B3-C3</f>
        <v>-0.67137523727760584</v>
      </c>
    </row>
    <row r="4" spans="1:4" x14ac:dyDescent="0.25">
      <c r="A4" t="s">
        <v>31</v>
      </c>
      <c r="B4">
        <f>'Purchases FIM Calculation'!P5+'Purchases FIM Calculation'!W5+'Taxes Transfers FIM Calculation'!M5</f>
        <v>0.20380602358480859</v>
      </c>
      <c r="C4">
        <v>0.30092381203874602</v>
      </c>
      <c r="D4">
        <f t="shared" ref="D4:D67" si="0">B4-C4</f>
        <v>-9.7117788453937426E-2</v>
      </c>
    </row>
    <row r="5" spans="1:4" x14ac:dyDescent="0.25">
      <c r="A5" t="s">
        <v>32</v>
      </c>
      <c r="B5">
        <f>'Purchases FIM Calculation'!P6+'Purchases FIM Calculation'!W6+'Taxes Transfers FIM Calculation'!M6</f>
        <v>0.14630734832023295</v>
      </c>
      <c r="C5">
        <v>0.20605337618195799</v>
      </c>
      <c r="D5">
        <f t="shared" si="0"/>
        <v>-5.9746027861725032E-2</v>
      </c>
    </row>
    <row r="6" spans="1:4" x14ac:dyDescent="0.25">
      <c r="A6" t="s">
        <v>33</v>
      </c>
      <c r="B6">
        <f>'Purchases FIM Calculation'!P7+'Purchases FIM Calculation'!W7+'Taxes Transfers FIM Calculation'!M7</f>
        <v>-7.1930335364059879</v>
      </c>
      <c r="C6">
        <v>-6.5721921760485502</v>
      </c>
      <c r="D6">
        <f t="shared" si="0"/>
        <v>-0.62084136035743764</v>
      </c>
    </row>
    <row r="7" spans="1:4" x14ac:dyDescent="0.25">
      <c r="A7" t="s">
        <v>34</v>
      </c>
      <c r="B7">
        <f>'Purchases FIM Calculation'!P8+'Purchases FIM Calculation'!W8+'Taxes Transfers FIM Calculation'!M8</f>
        <v>-5.8645161501186216</v>
      </c>
      <c r="C7">
        <v>-5.3775442402211597</v>
      </c>
      <c r="D7">
        <f t="shared" si="0"/>
        <v>-0.48697190989746186</v>
      </c>
    </row>
    <row r="8" spans="1:4" x14ac:dyDescent="0.25">
      <c r="A8" t="s">
        <v>35</v>
      </c>
      <c r="B8">
        <f>'Purchases FIM Calculation'!P9+'Purchases FIM Calculation'!W9+'Taxes Transfers FIM Calculation'!M9</f>
        <v>-5.7559739797318459</v>
      </c>
      <c r="C8">
        <v>-5.3143718276269798</v>
      </c>
      <c r="D8">
        <f t="shared" si="0"/>
        <v>-0.44160215210486609</v>
      </c>
    </row>
    <row r="9" spans="1:4" x14ac:dyDescent="0.25">
      <c r="A9" t="s">
        <v>36</v>
      </c>
      <c r="B9">
        <f>'Purchases FIM Calculation'!P10+'Purchases FIM Calculation'!W10+'Taxes Transfers FIM Calculation'!M10</f>
        <v>-6.7432073769774821</v>
      </c>
      <c r="C9">
        <v>-6.1160064666493597</v>
      </c>
      <c r="D9">
        <f t="shared" si="0"/>
        <v>-0.62720091032812242</v>
      </c>
    </row>
    <row r="10" spans="1:4" x14ac:dyDescent="0.25">
      <c r="A10" t="s">
        <v>37</v>
      </c>
      <c r="B10">
        <f>'Purchases FIM Calculation'!P11+'Purchases FIM Calculation'!W11+'Taxes Transfers FIM Calculation'!M11</f>
        <v>-0.67858672972319856</v>
      </c>
      <c r="C10">
        <v>-0.65223361294787197</v>
      </c>
      <c r="D10">
        <f t="shared" si="0"/>
        <v>-2.635311677532659E-2</v>
      </c>
    </row>
    <row r="11" spans="1:4" x14ac:dyDescent="0.25">
      <c r="A11" t="s">
        <v>38</v>
      </c>
      <c r="B11">
        <f>'Purchases FIM Calculation'!P12+'Purchases FIM Calculation'!W12+'Taxes Transfers FIM Calculation'!M12</f>
        <v>-1.5015196187757835</v>
      </c>
      <c r="C11">
        <v>-1.41961052826532</v>
      </c>
      <c r="D11">
        <f t="shared" si="0"/>
        <v>-8.1909090510463578E-2</v>
      </c>
    </row>
    <row r="12" spans="1:4" x14ac:dyDescent="0.25">
      <c r="A12" t="s">
        <v>39</v>
      </c>
      <c r="B12">
        <f>'Purchases FIM Calculation'!P13+'Purchases FIM Calculation'!W13+'Taxes Transfers FIM Calculation'!M13</f>
        <v>-3.0535109041502708</v>
      </c>
      <c r="C12">
        <v>-3.0228066066491901</v>
      </c>
      <c r="D12">
        <f t="shared" si="0"/>
        <v>-3.0704297501080724E-2</v>
      </c>
    </row>
    <row r="13" spans="1:4" x14ac:dyDescent="0.25">
      <c r="A13" t="s">
        <v>40</v>
      </c>
      <c r="B13">
        <f>'Purchases FIM Calculation'!P14+'Purchases FIM Calculation'!W14+'Taxes Transfers FIM Calculation'!M14</f>
        <v>-0.21182200583577987</v>
      </c>
      <c r="C13">
        <v>-0.16604118785149599</v>
      </c>
      <c r="D13">
        <f t="shared" si="0"/>
        <v>-4.5780817984283878E-2</v>
      </c>
    </row>
    <row r="14" spans="1:4" x14ac:dyDescent="0.25">
      <c r="A14" t="s">
        <v>41</v>
      </c>
      <c r="B14">
        <f>'Purchases FIM Calculation'!P15+'Purchases FIM Calculation'!W15+'Taxes Transfers FIM Calculation'!M15</f>
        <v>-0.15236470438741914</v>
      </c>
      <c r="C14">
        <v>-0.169685874774228</v>
      </c>
      <c r="D14">
        <f t="shared" si="0"/>
        <v>1.732117038680886E-2</v>
      </c>
    </row>
    <row r="15" spans="1:4" x14ac:dyDescent="0.25">
      <c r="A15" t="s">
        <v>42</v>
      </c>
      <c r="B15">
        <f>'Purchases FIM Calculation'!P16+'Purchases FIM Calculation'!W16+'Taxes Transfers FIM Calculation'!M16</f>
        <v>-1.2142148134848996</v>
      </c>
      <c r="C15">
        <v>-1.2003084145798999</v>
      </c>
      <c r="D15">
        <f t="shared" si="0"/>
        <v>-1.3906398904999673E-2</v>
      </c>
    </row>
    <row r="16" spans="1:4" x14ac:dyDescent="0.25">
      <c r="A16" t="s">
        <v>43</v>
      </c>
      <c r="B16">
        <f>'Purchases FIM Calculation'!P17+'Purchases FIM Calculation'!W17+'Taxes Transfers FIM Calculation'!M17</f>
        <v>-1.5437401254526866</v>
      </c>
      <c r="C16">
        <v>-1.5439188102666199</v>
      </c>
      <c r="D16">
        <f t="shared" si="0"/>
        <v>1.7868481393334967E-4</v>
      </c>
    </row>
    <row r="17" spans="1:4" x14ac:dyDescent="0.25">
      <c r="A17" t="s">
        <v>44</v>
      </c>
      <c r="B17">
        <f>'Purchases FIM Calculation'!P18+'Purchases FIM Calculation'!W18+'Taxes Transfers FIM Calculation'!M18</f>
        <v>-0.39171064416181445</v>
      </c>
      <c r="C17">
        <v>-0.399657270820719</v>
      </c>
      <c r="D17">
        <f t="shared" si="0"/>
        <v>7.9466266589045542E-3</v>
      </c>
    </row>
    <row r="18" spans="1:4" x14ac:dyDescent="0.25">
      <c r="A18" t="s">
        <v>45</v>
      </c>
      <c r="B18">
        <f>'Purchases FIM Calculation'!P19+'Purchases FIM Calculation'!W19+'Taxes Transfers FIM Calculation'!M19</f>
        <v>1.3865265624576717</v>
      </c>
      <c r="C18">
        <v>1.1869054213915</v>
      </c>
      <c r="D18">
        <f t="shared" si="0"/>
        <v>0.19962114106617168</v>
      </c>
    </row>
    <row r="19" spans="1:4" x14ac:dyDescent="0.25">
      <c r="A19" t="s">
        <v>46</v>
      </c>
      <c r="B19">
        <f>'Purchases FIM Calculation'!P20+'Purchases FIM Calculation'!W20+'Taxes Transfers FIM Calculation'!M20</f>
        <v>0.43019098999759497</v>
      </c>
      <c r="C19">
        <v>0.280392306736921</v>
      </c>
      <c r="D19">
        <f t="shared" si="0"/>
        <v>0.14979868326067397</v>
      </c>
    </row>
    <row r="20" spans="1:4" x14ac:dyDescent="0.25">
      <c r="A20" t="s">
        <v>47</v>
      </c>
      <c r="B20">
        <f>'Purchases FIM Calculation'!P21+'Purchases FIM Calculation'!W21+'Taxes Transfers FIM Calculation'!M21</f>
        <v>0.15514543096839417</v>
      </c>
      <c r="C20">
        <v>3.9545326550594097E-2</v>
      </c>
      <c r="D20">
        <f t="shared" si="0"/>
        <v>0.11560010441780008</v>
      </c>
    </row>
    <row r="21" spans="1:4" x14ac:dyDescent="0.25">
      <c r="A21" t="s">
        <v>48</v>
      </c>
      <c r="B21">
        <f>'Purchases FIM Calculation'!P22+'Purchases FIM Calculation'!W22+'Taxes Transfers FIM Calculation'!M22</f>
        <v>0.848810668568033</v>
      </c>
      <c r="C21">
        <v>0.73134243700303503</v>
      </c>
      <c r="D21">
        <f t="shared" si="0"/>
        <v>0.11746823156499797</v>
      </c>
    </row>
    <row r="22" spans="1:4" x14ac:dyDescent="0.25">
      <c r="A22" t="s">
        <v>49</v>
      </c>
      <c r="B22">
        <f>'Purchases FIM Calculation'!P23+'Purchases FIM Calculation'!W23+'Taxes Transfers FIM Calculation'!M23</f>
        <v>2.0588404341288973</v>
      </c>
      <c r="C22">
        <v>1.9204029333446</v>
      </c>
      <c r="D22">
        <f t="shared" si="0"/>
        <v>0.13843750078429728</v>
      </c>
    </row>
    <row r="23" spans="1:4" x14ac:dyDescent="0.25">
      <c r="A23" t="s">
        <v>50</v>
      </c>
      <c r="B23">
        <f>'Purchases FIM Calculation'!P24+'Purchases FIM Calculation'!W24+'Taxes Transfers FIM Calculation'!M24</f>
        <v>1.667808226690942</v>
      </c>
      <c r="C23">
        <v>1.48673914658266</v>
      </c>
      <c r="D23">
        <f t="shared" si="0"/>
        <v>0.18106908010828193</v>
      </c>
    </row>
    <row r="24" spans="1:4" x14ac:dyDescent="0.25">
      <c r="A24" t="s">
        <v>51</v>
      </c>
      <c r="B24">
        <f>'Purchases FIM Calculation'!P25+'Purchases FIM Calculation'!W25+'Taxes Transfers FIM Calculation'!M25</f>
        <v>2.7865157339481992</v>
      </c>
      <c r="C24">
        <v>2.49311121402503</v>
      </c>
      <c r="D24">
        <f t="shared" si="0"/>
        <v>0.29340451992316918</v>
      </c>
    </row>
    <row r="25" spans="1:4" x14ac:dyDescent="0.25">
      <c r="A25" t="s">
        <v>52</v>
      </c>
      <c r="B25">
        <f>'Purchases FIM Calculation'!P26+'Purchases FIM Calculation'!W26+'Taxes Transfers FIM Calculation'!M26</f>
        <v>0.38562429031000428</v>
      </c>
      <c r="C25">
        <v>0.40328913914005099</v>
      </c>
      <c r="D25">
        <f t="shared" si="0"/>
        <v>-1.7664848830046709E-2</v>
      </c>
    </row>
    <row r="26" spans="1:4" x14ac:dyDescent="0.25">
      <c r="A26" t="s">
        <v>53</v>
      </c>
      <c r="B26">
        <f>'Purchases FIM Calculation'!P27+'Purchases FIM Calculation'!W27+'Taxes Transfers FIM Calculation'!M27</f>
        <v>-0.22651172010568427</v>
      </c>
      <c r="C26">
        <v>-0.21664594643315799</v>
      </c>
      <c r="D26">
        <f t="shared" si="0"/>
        <v>-9.865773672526279E-3</v>
      </c>
    </row>
    <row r="27" spans="1:4" x14ac:dyDescent="0.25">
      <c r="A27" t="s">
        <v>54</v>
      </c>
      <c r="B27">
        <f>'Purchases FIM Calculation'!P28+'Purchases FIM Calculation'!W28+'Taxes Transfers FIM Calculation'!M28</f>
        <v>-2.0169153252503915</v>
      </c>
      <c r="C27">
        <v>-1.9912288017361299</v>
      </c>
      <c r="D27">
        <f t="shared" si="0"/>
        <v>-2.5686523514261594E-2</v>
      </c>
    </row>
    <row r="28" spans="1:4" x14ac:dyDescent="0.25">
      <c r="A28" t="s">
        <v>55</v>
      </c>
      <c r="B28">
        <f>'Purchases FIM Calculation'!P29+'Purchases FIM Calculation'!W29+'Taxes Transfers FIM Calculation'!M29</f>
        <v>-0.92272600252694914</v>
      </c>
      <c r="C28">
        <v>-0.91137971161532305</v>
      </c>
      <c r="D28">
        <f t="shared" si="0"/>
        <v>-1.1346290911626089E-2</v>
      </c>
    </row>
    <row r="29" spans="1:4" x14ac:dyDescent="0.25">
      <c r="A29" t="s">
        <v>56</v>
      </c>
      <c r="B29">
        <f>'Purchases FIM Calculation'!P30+'Purchases FIM Calculation'!W30+'Taxes Transfers FIM Calculation'!M30</f>
        <v>-0.85300927199873933</v>
      </c>
      <c r="C29">
        <v>-0.81237466143486703</v>
      </c>
      <c r="D29">
        <f t="shared" si="0"/>
        <v>-4.0634610563872298E-2</v>
      </c>
    </row>
    <row r="30" spans="1:4" x14ac:dyDescent="0.25">
      <c r="A30" t="s">
        <v>57</v>
      </c>
      <c r="B30">
        <f>'Purchases FIM Calculation'!P31+'Purchases FIM Calculation'!W31+'Taxes Transfers FIM Calculation'!M31</f>
        <v>-0.35351287317794111</v>
      </c>
      <c r="C30">
        <v>-0.31990414319073002</v>
      </c>
      <c r="D30">
        <f t="shared" si="0"/>
        <v>-3.3608729987211095E-2</v>
      </c>
    </row>
    <row r="31" spans="1:4" x14ac:dyDescent="0.25">
      <c r="A31" t="s">
        <v>58</v>
      </c>
      <c r="B31">
        <f>'Purchases FIM Calculation'!P32+'Purchases FIM Calculation'!W32+'Taxes Transfers FIM Calculation'!M32</f>
        <v>-0.82557863347414617</v>
      </c>
      <c r="C31">
        <v>-0.78709926725993895</v>
      </c>
      <c r="D31">
        <f t="shared" si="0"/>
        <v>-3.8479366214207222E-2</v>
      </c>
    </row>
    <row r="32" spans="1:4" x14ac:dyDescent="0.25">
      <c r="A32" t="s">
        <v>59</v>
      </c>
      <c r="B32">
        <f>'Purchases FIM Calculation'!P33+'Purchases FIM Calculation'!W33+'Taxes Transfers FIM Calculation'!M33</f>
        <v>-0.84743295195659041</v>
      </c>
      <c r="C32">
        <v>-0.846464630450938</v>
      </c>
      <c r="D32">
        <f t="shared" si="0"/>
        <v>-9.6832150565240305E-4</v>
      </c>
    </row>
    <row r="33" spans="1:4" x14ac:dyDescent="0.25">
      <c r="A33" t="s">
        <v>60</v>
      </c>
      <c r="B33">
        <f>'Purchases FIM Calculation'!P34+'Purchases FIM Calculation'!W34+'Taxes Transfers FIM Calculation'!M34</f>
        <v>-1.4986529625410094</v>
      </c>
      <c r="C33">
        <v>-1.3732898053457001</v>
      </c>
      <c r="D33">
        <f t="shared" si="0"/>
        <v>-0.12536315719530933</v>
      </c>
    </row>
    <row r="34" spans="1:4" x14ac:dyDescent="0.25">
      <c r="A34" t="s">
        <v>61</v>
      </c>
      <c r="B34">
        <f>'Purchases FIM Calculation'!P35+'Purchases FIM Calculation'!W35+'Taxes Transfers FIM Calculation'!M35</f>
        <v>-1.1671516454833846</v>
      </c>
      <c r="C34">
        <v>-1.1344761119978499</v>
      </c>
      <c r="D34">
        <f t="shared" si="0"/>
        <v>-3.2675533485534647E-2</v>
      </c>
    </row>
    <row r="35" spans="1:4" x14ac:dyDescent="0.25">
      <c r="A35" t="s">
        <v>62</v>
      </c>
      <c r="B35">
        <f>'Purchases FIM Calculation'!P36+'Purchases FIM Calculation'!W36+'Taxes Transfers FIM Calculation'!M36</f>
        <v>0.74835773020672902</v>
      </c>
      <c r="C35">
        <v>0.75190366961782595</v>
      </c>
      <c r="D35">
        <f t="shared" si="0"/>
        <v>-3.5459394110969322E-3</v>
      </c>
    </row>
    <row r="36" spans="1:4" x14ac:dyDescent="0.25">
      <c r="A36" t="s">
        <v>63</v>
      </c>
      <c r="B36">
        <f>'Purchases FIM Calculation'!P37+'Purchases FIM Calculation'!W37+'Taxes Transfers FIM Calculation'!M37</f>
        <v>-0.46677660969597368</v>
      </c>
      <c r="C36">
        <v>-0.453506801653347</v>
      </c>
      <c r="D36">
        <f t="shared" si="0"/>
        <v>-1.3269808042626674E-2</v>
      </c>
    </row>
    <row r="37" spans="1:4" x14ac:dyDescent="0.25">
      <c r="A37" t="s">
        <v>64</v>
      </c>
      <c r="B37">
        <f>'Purchases FIM Calculation'!P38+'Purchases FIM Calculation'!W38+'Taxes Transfers FIM Calculation'!M38</f>
        <v>-0.45356420946754117</v>
      </c>
      <c r="C37">
        <v>-0.44253008780588099</v>
      </c>
      <c r="D37">
        <f t="shared" si="0"/>
        <v>-1.1034121661660179E-2</v>
      </c>
    </row>
    <row r="38" spans="1:4" x14ac:dyDescent="0.25">
      <c r="A38" t="s">
        <v>65</v>
      </c>
      <c r="B38">
        <f>'Purchases FIM Calculation'!P39+'Purchases FIM Calculation'!W39+'Taxes Transfers FIM Calculation'!M39</f>
        <v>-1.8783175046462341</v>
      </c>
      <c r="C38">
        <v>-1.85880073530171</v>
      </c>
      <c r="D38">
        <f t="shared" si="0"/>
        <v>-1.9516769344524176E-2</v>
      </c>
    </row>
    <row r="39" spans="1:4" x14ac:dyDescent="0.25">
      <c r="A39" t="s">
        <v>66</v>
      </c>
      <c r="B39">
        <f>'Purchases FIM Calculation'!P40+'Purchases FIM Calculation'!W40+'Taxes Transfers FIM Calculation'!M40</f>
        <v>0.15954062131411287</v>
      </c>
      <c r="C39">
        <v>0.121981876597443</v>
      </c>
      <c r="D39">
        <f t="shared" si="0"/>
        <v>3.7558744716669867E-2</v>
      </c>
    </row>
    <row r="40" spans="1:4" x14ac:dyDescent="0.25">
      <c r="A40" t="s">
        <v>67</v>
      </c>
      <c r="B40">
        <f>'Purchases FIM Calculation'!P41+'Purchases FIM Calculation'!W41+'Taxes Transfers FIM Calculation'!M41</f>
        <v>-0.32978549023519632</v>
      </c>
      <c r="C40">
        <v>-0.365260392950084</v>
      </c>
      <c r="D40">
        <f t="shared" si="0"/>
        <v>3.5474902714887679E-2</v>
      </c>
    </row>
    <row r="41" spans="1:4" x14ac:dyDescent="0.25">
      <c r="A41" t="s">
        <v>68</v>
      </c>
      <c r="B41">
        <f>'Purchases FIM Calculation'!P42+'Purchases FIM Calculation'!W42+'Taxes Transfers FIM Calculation'!M42</f>
        <v>9.2535888032918304E-2</v>
      </c>
      <c r="C41">
        <v>5.3191990171130903E-2</v>
      </c>
      <c r="D41">
        <f t="shared" si="0"/>
        <v>3.9343897861787401E-2</v>
      </c>
    </row>
    <row r="42" spans="1:4" x14ac:dyDescent="0.25">
      <c r="A42" t="s">
        <v>69</v>
      </c>
      <c r="B42">
        <f>'Purchases FIM Calculation'!P43+'Purchases FIM Calculation'!W43+'Taxes Transfers FIM Calculation'!M43</f>
        <v>1.5050173376403819</v>
      </c>
      <c r="C42">
        <v>1.3281466420424199</v>
      </c>
      <c r="D42">
        <f t="shared" si="0"/>
        <v>0.17687069559796198</v>
      </c>
    </row>
    <row r="43" spans="1:4" x14ac:dyDescent="0.25">
      <c r="A43" t="s">
        <v>70</v>
      </c>
      <c r="B43">
        <f>'Purchases FIM Calculation'!P44+'Purchases FIM Calculation'!W44+'Taxes Transfers FIM Calculation'!M44</f>
        <v>0.48248721791836757</v>
      </c>
      <c r="C43">
        <v>0.39874505924472098</v>
      </c>
      <c r="D43">
        <f t="shared" si="0"/>
        <v>8.3742158673646594E-2</v>
      </c>
    </row>
    <row r="44" spans="1:4" x14ac:dyDescent="0.25">
      <c r="A44" t="s">
        <v>71</v>
      </c>
      <c r="B44">
        <f>'Purchases FIM Calculation'!P45+'Purchases FIM Calculation'!W45+'Taxes Transfers FIM Calculation'!M45</f>
        <v>-0.43626411174154156</v>
      </c>
      <c r="C44">
        <v>-0.59497120267681902</v>
      </c>
      <c r="D44">
        <f t="shared" si="0"/>
        <v>0.15870709093527746</v>
      </c>
    </row>
    <row r="45" spans="1:4" x14ac:dyDescent="0.25">
      <c r="A45" t="s">
        <v>72</v>
      </c>
      <c r="B45">
        <f>'Purchases FIM Calculation'!P46+'Purchases FIM Calculation'!W46+'Taxes Transfers FIM Calculation'!M46</f>
        <v>0.17573315649592475</v>
      </c>
      <c r="C45">
        <v>8.9460628170468001E-2</v>
      </c>
      <c r="D45">
        <f t="shared" si="0"/>
        <v>8.6272528325456746E-2</v>
      </c>
    </row>
    <row r="46" spans="1:4" x14ac:dyDescent="0.25">
      <c r="A46" t="s">
        <v>73</v>
      </c>
      <c r="B46">
        <f>'Purchases FIM Calculation'!P47+'Purchases FIM Calculation'!W47+'Taxes Transfers FIM Calculation'!M47</f>
        <v>0.54128523154405039</v>
      </c>
      <c r="C46">
        <v>0.48104086847013899</v>
      </c>
      <c r="D46">
        <f t="shared" si="0"/>
        <v>6.02443630739114E-2</v>
      </c>
    </row>
    <row r="47" spans="1:4" x14ac:dyDescent="0.25">
      <c r="A47" t="s">
        <v>74</v>
      </c>
      <c r="B47">
        <f>'Purchases FIM Calculation'!P48+'Purchases FIM Calculation'!W48+'Taxes Transfers FIM Calculation'!M48</f>
        <v>-0.41505206089583868</v>
      </c>
      <c r="C47">
        <v>-0.50169571658392798</v>
      </c>
      <c r="D47">
        <f t="shared" si="0"/>
        <v>8.6643655688089294E-2</v>
      </c>
    </row>
    <row r="48" spans="1:4" x14ac:dyDescent="0.25">
      <c r="A48" t="s">
        <v>75</v>
      </c>
      <c r="B48">
        <f>'Purchases FIM Calculation'!P49+'Purchases FIM Calculation'!W49+'Taxes Transfers FIM Calculation'!M49</f>
        <v>-1.0986819404762933</v>
      </c>
      <c r="C48">
        <v>-1.0658119823844101</v>
      </c>
      <c r="D48">
        <f t="shared" si="0"/>
        <v>-3.28699580918832E-2</v>
      </c>
    </row>
    <row r="49" spans="1:4" x14ac:dyDescent="0.25">
      <c r="A49" t="s">
        <v>76</v>
      </c>
      <c r="B49">
        <f>'Purchases FIM Calculation'!P50+'Purchases FIM Calculation'!W50+'Taxes Transfers FIM Calculation'!M50</f>
        <v>0.65086931121130209</v>
      </c>
      <c r="C49">
        <v>0.59098626526223896</v>
      </c>
      <c r="D49">
        <f t="shared" si="0"/>
        <v>5.9883045949063129E-2</v>
      </c>
    </row>
    <row r="50" spans="1:4" x14ac:dyDescent="0.25">
      <c r="A50" t="s">
        <v>77</v>
      </c>
      <c r="B50">
        <f>'Purchases FIM Calculation'!P51+'Purchases FIM Calculation'!W51+'Taxes Transfers FIM Calculation'!M51</f>
        <v>-0.43919910420465774</v>
      </c>
      <c r="C50">
        <v>-0.44994387597332403</v>
      </c>
      <c r="D50">
        <f t="shared" si="0"/>
        <v>1.0744771768666284E-2</v>
      </c>
    </row>
    <row r="51" spans="1:4" x14ac:dyDescent="0.25">
      <c r="A51" t="s">
        <v>78</v>
      </c>
      <c r="B51">
        <f>'Purchases FIM Calculation'!P52+'Purchases FIM Calculation'!W52+'Taxes Transfers FIM Calculation'!M52</f>
        <v>1.7505094946724253E-2</v>
      </c>
      <c r="C51">
        <v>-2.2628203919294902E-3</v>
      </c>
      <c r="D51">
        <f t="shared" si="0"/>
        <v>1.9767915338653744E-2</v>
      </c>
    </row>
    <row r="52" spans="1:4" x14ac:dyDescent="0.25">
      <c r="A52" t="s">
        <v>79</v>
      </c>
      <c r="B52">
        <f>'Purchases FIM Calculation'!P53+'Purchases FIM Calculation'!W53+'Taxes Transfers FIM Calculation'!M53</f>
        <v>0.698059417538057</v>
      </c>
      <c r="C52">
        <v>0.618378209586679</v>
      </c>
      <c r="D52">
        <f t="shared" si="0"/>
        <v>7.9681207951378008E-2</v>
      </c>
    </row>
    <row r="53" spans="1:4" x14ac:dyDescent="0.25">
      <c r="A53" t="s">
        <v>80</v>
      </c>
      <c r="B53">
        <f>'Purchases FIM Calculation'!P54+'Purchases FIM Calculation'!W54+'Taxes Transfers FIM Calculation'!M54</f>
        <v>1.7740926731466053</v>
      </c>
      <c r="C53">
        <v>1.62904501288841</v>
      </c>
      <c r="D53">
        <f t="shared" si="0"/>
        <v>0.14504766025819538</v>
      </c>
    </row>
    <row r="54" spans="1:4" x14ac:dyDescent="0.25">
      <c r="A54" t="s">
        <v>81</v>
      </c>
      <c r="B54">
        <f>'Purchases FIM Calculation'!P55+'Purchases FIM Calculation'!W55+'Taxes Transfers FIM Calculation'!M55</f>
        <v>1.2864347996747547</v>
      </c>
      <c r="C54">
        <v>1.21716118855643</v>
      </c>
      <c r="D54">
        <f t="shared" si="0"/>
        <v>6.9273611118324752E-2</v>
      </c>
    </row>
    <row r="55" spans="1:4" x14ac:dyDescent="0.25">
      <c r="A55" t="s">
        <v>82</v>
      </c>
      <c r="B55">
        <f>'Purchases FIM Calculation'!P56+'Purchases FIM Calculation'!W56+'Taxes Transfers FIM Calculation'!M56</f>
        <v>0.76286857102441785</v>
      </c>
      <c r="C55">
        <v>0.70003636459258201</v>
      </c>
      <c r="D55">
        <f t="shared" si="0"/>
        <v>6.2832206431835846E-2</v>
      </c>
    </row>
    <row r="56" spans="1:4" x14ac:dyDescent="0.25">
      <c r="A56" t="s">
        <v>83</v>
      </c>
      <c r="B56">
        <f>'Purchases FIM Calculation'!P57+'Purchases FIM Calculation'!W57+'Taxes Transfers FIM Calculation'!M57</f>
        <v>1.3137503535762536</v>
      </c>
      <c r="C56">
        <v>1.1998670464724599</v>
      </c>
      <c r="D56">
        <f t="shared" si="0"/>
        <v>0.11388330710379369</v>
      </c>
    </row>
    <row r="57" spans="1:4" x14ac:dyDescent="0.25">
      <c r="A57" t="s">
        <v>84</v>
      </c>
      <c r="B57">
        <f>'Purchases FIM Calculation'!P58+'Purchases FIM Calculation'!W58+'Taxes Transfers FIM Calculation'!M58</f>
        <v>-2.2275910975119131</v>
      </c>
      <c r="C57">
        <v>-2.2275520415852101</v>
      </c>
      <c r="D57">
        <f t="shared" si="0"/>
        <v>-3.9055926702946664E-5</v>
      </c>
    </row>
    <row r="58" spans="1:4" x14ac:dyDescent="0.25">
      <c r="A58" t="s">
        <v>85</v>
      </c>
      <c r="B58">
        <f>'Purchases FIM Calculation'!P59+'Purchases FIM Calculation'!W59+'Taxes Transfers FIM Calculation'!M59</f>
        <v>-0.15327647137646244</v>
      </c>
      <c r="C58">
        <v>-0.137510223445692</v>
      </c>
      <c r="D58">
        <f t="shared" si="0"/>
        <v>-1.5766247930770444E-2</v>
      </c>
    </row>
    <row r="59" spans="1:4" x14ac:dyDescent="0.25">
      <c r="A59" t="s">
        <v>86</v>
      </c>
      <c r="B59">
        <f>'Purchases FIM Calculation'!P60+'Purchases FIM Calculation'!W60+'Taxes Transfers FIM Calculation'!M60</f>
        <v>0.72908794012677269</v>
      </c>
      <c r="C59">
        <v>0.67505828376706001</v>
      </c>
      <c r="D59">
        <f t="shared" si="0"/>
        <v>5.4029656359712686E-2</v>
      </c>
    </row>
    <row r="60" spans="1:4" x14ac:dyDescent="0.25">
      <c r="A60" t="s">
        <v>87</v>
      </c>
      <c r="B60">
        <f>'Purchases FIM Calculation'!P61+'Purchases FIM Calculation'!W61+'Taxes Transfers FIM Calculation'!M61</f>
        <v>-0.53382758101656935</v>
      </c>
      <c r="C60">
        <v>-0.49360515459406801</v>
      </c>
      <c r="D60">
        <f t="shared" si="0"/>
        <v>-4.0222426422501345E-2</v>
      </c>
    </row>
    <row r="61" spans="1:4" x14ac:dyDescent="0.25">
      <c r="A61" t="s">
        <v>88</v>
      </c>
      <c r="B61">
        <f>'Purchases FIM Calculation'!P62+'Purchases FIM Calculation'!W62+'Taxes Transfers FIM Calculation'!M62</f>
        <v>0.59645307115297042</v>
      </c>
      <c r="C61">
        <v>0.53033799030083295</v>
      </c>
      <c r="D61">
        <f t="shared" si="0"/>
        <v>6.6115080852137464E-2</v>
      </c>
    </row>
    <row r="62" spans="1:4" x14ac:dyDescent="0.25">
      <c r="A62" t="s">
        <v>89</v>
      </c>
      <c r="B62">
        <f>'Purchases FIM Calculation'!P63+'Purchases FIM Calculation'!W63+'Taxes Transfers FIM Calculation'!M63</f>
        <v>-0.54476490622775464</v>
      </c>
      <c r="C62">
        <v>-0.48387666507069299</v>
      </c>
      <c r="D62">
        <f t="shared" si="0"/>
        <v>-6.0888241157061651E-2</v>
      </c>
    </row>
    <row r="63" spans="1:4" x14ac:dyDescent="0.25">
      <c r="A63" t="s">
        <v>90</v>
      </c>
      <c r="B63">
        <f>'Purchases FIM Calculation'!P64+'Purchases FIM Calculation'!W64+'Taxes Transfers FIM Calculation'!M64</f>
        <v>1.0813085312911916</v>
      </c>
      <c r="C63">
        <v>1.0221813477425099</v>
      </c>
      <c r="D63">
        <f t="shared" si="0"/>
        <v>5.9127183548681739E-2</v>
      </c>
    </row>
    <row r="64" spans="1:4" x14ac:dyDescent="0.25">
      <c r="A64" t="s">
        <v>91</v>
      </c>
      <c r="B64">
        <f>'Purchases FIM Calculation'!P65+'Purchases FIM Calculation'!W65+'Taxes Transfers FIM Calculation'!M65</f>
        <v>0.95515186578287303</v>
      </c>
      <c r="C64">
        <v>0.90914020216633595</v>
      </c>
      <c r="D64">
        <f t="shared" si="0"/>
        <v>4.601166361653708E-2</v>
      </c>
    </row>
    <row r="65" spans="1:4" x14ac:dyDescent="0.25">
      <c r="A65" t="s">
        <v>92</v>
      </c>
      <c r="B65">
        <f>'Purchases FIM Calculation'!P66+'Purchases FIM Calculation'!W66+'Taxes Transfers FIM Calculation'!M66</f>
        <v>-1.0165879700203868</v>
      </c>
      <c r="C65">
        <v>-0.99706198193593198</v>
      </c>
      <c r="D65">
        <f t="shared" si="0"/>
        <v>-1.9525988084454826E-2</v>
      </c>
    </row>
    <row r="66" spans="1:4" x14ac:dyDescent="0.25">
      <c r="A66" t="s">
        <v>93</v>
      </c>
      <c r="B66">
        <f>'Purchases FIM Calculation'!P67+'Purchases FIM Calculation'!W67+'Taxes Transfers FIM Calculation'!M67</f>
        <v>-0.25311301348203175</v>
      </c>
      <c r="C66">
        <v>-0.254949902816481</v>
      </c>
      <c r="D66">
        <f t="shared" si="0"/>
        <v>1.8368893344492543E-3</v>
      </c>
    </row>
    <row r="67" spans="1:4" x14ac:dyDescent="0.25">
      <c r="A67" t="s">
        <v>94</v>
      </c>
      <c r="B67">
        <f>'Purchases FIM Calculation'!P68+'Purchases FIM Calculation'!W68+'Taxes Transfers FIM Calculation'!M68</f>
        <v>0.9185279868204913</v>
      </c>
      <c r="C67">
        <v>0.85169422847680698</v>
      </c>
      <c r="D67">
        <f t="shared" si="0"/>
        <v>6.6833758343684324E-2</v>
      </c>
    </row>
    <row r="68" spans="1:4" x14ac:dyDescent="0.25">
      <c r="A68" t="s">
        <v>95</v>
      </c>
      <c r="B68">
        <f>'Purchases FIM Calculation'!P69+'Purchases FIM Calculation'!W69+'Taxes Transfers FIM Calculation'!M69</f>
        <v>1.1886525084924009</v>
      </c>
      <c r="C68">
        <v>1.10037060624143</v>
      </c>
      <c r="D68">
        <f t="shared" ref="D68:D131" si="1">B68-C68</f>
        <v>8.8281902250970878E-2</v>
      </c>
    </row>
    <row r="69" spans="1:4" x14ac:dyDescent="0.25">
      <c r="A69" t="s">
        <v>96</v>
      </c>
      <c r="B69">
        <f>'Purchases FIM Calculation'!P70+'Purchases FIM Calculation'!W70+'Taxes Transfers FIM Calculation'!M70</f>
        <v>-1.2321508581909297</v>
      </c>
      <c r="C69">
        <v>-1.2515063750567501</v>
      </c>
      <c r="D69">
        <f t="shared" si="1"/>
        <v>1.9355516865820377E-2</v>
      </c>
    </row>
    <row r="70" spans="1:4" x14ac:dyDescent="0.25">
      <c r="A70" t="s">
        <v>97</v>
      </c>
      <c r="B70">
        <f>'Purchases FIM Calculation'!P71+'Purchases FIM Calculation'!W71+'Taxes Transfers FIM Calculation'!M71</f>
        <v>-6.1621444636591999E-2</v>
      </c>
      <c r="C70">
        <v>-7.2526075621981406E-2</v>
      </c>
      <c r="D70">
        <f t="shared" si="1"/>
        <v>1.0904630985389407E-2</v>
      </c>
    </row>
    <row r="71" spans="1:4" x14ac:dyDescent="0.25">
      <c r="A71" t="s">
        <v>98</v>
      </c>
      <c r="B71">
        <f>'Purchases FIM Calculation'!P72+'Purchases FIM Calculation'!W72+'Taxes Transfers FIM Calculation'!M72</f>
        <v>-0.72879749808716554</v>
      </c>
      <c r="C71">
        <v>-0.69718771984734795</v>
      </c>
      <c r="D71">
        <f t="shared" si="1"/>
        <v>-3.1609778239817587E-2</v>
      </c>
    </row>
    <row r="72" spans="1:4" x14ac:dyDescent="0.25">
      <c r="A72" t="s">
        <v>99</v>
      </c>
      <c r="B72">
        <f>'Purchases FIM Calculation'!P73+'Purchases FIM Calculation'!W73+'Taxes Transfers FIM Calculation'!M73</f>
        <v>-1.0562002637896633</v>
      </c>
      <c r="C72">
        <v>-1.0215443707274501</v>
      </c>
      <c r="D72">
        <f t="shared" si="1"/>
        <v>-3.4655893062213172E-2</v>
      </c>
    </row>
    <row r="73" spans="1:4" x14ac:dyDescent="0.25">
      <c r="A73" t="s">
        <v>100</v>
      </c>
      <c r="B73">
        <f>'Purchases FIM Calculation'!P74+'Purchases FIM Calculation'!W74+'Taxes Transfers FIM Calculation'!M74</f>
        <v>0.35448237681582312</v>
      </c>
      <c r="C73">
        <v>0.33924658960944298</v>
      </c>
      <c r="D73">
        <f t="shared" si="1"/>
        <v>1.5235787206380136E-2</v>
      </c>
    </row>
    <row r="74" spans="1:4" x14ac:dyDescent="0.25">
      <c r="A74" t="s">
        <v>101</v>
      </c>
      <c r="B74">
        <f>'Purchases FIM Calculation'!P75+'Purchases FIM Calculation'!W75+'Taxes Transfers FIM Calculation'!M75</f>
        <v>-1.6823081919961109</v>
      </c>
      <c r="C74">
        <v>-1.63963083902643</v>
      </c>
      <c r="D74">
        <f t="shared" si="1"/>
        <v>-4.2677352969680893E-2</v>
      </c>
    </row>
    <row r="75" spans="1:4" x14ac:dyDescent="0.25">
      <c r="A75" t="s">
        <v>102</v>
      </c>
      <c r="B75">
        <f>'Purchases FIM Calculation'!P76+'Purchases FIM Calculation'!W76+'Taxes Transfers FIM Calculation'!M76</f>
        <v>-0.59321191561735409</v>
      </c>
      <c r="C75">
        <v>-0.56879261763251898</v>
      </c>
      <c r="D75">
        <f t="shared" si="1"/>
        <v>-2.4419297984835109E-2</v>
      </c>
    </row>
    <row r="76" spans="1:4" x14ac:dyDescent="0.25">
      <c r="A76" t="s">
        <v>103</v>
      </c>
      <c r="B76">
        <f>'Purchases FIM Calculation'!P77+'Purchases FIM Calculation'!W77+'Taxes Transfers FIM Calculation'!M77</f>
        <v>-0.70757366666639365</v>
      </c>
      <c r="C76">
        <v>-0.69731061641646896</v>
      </c>
      <c r="D76">
        <f t="shared" si="1"/>
        <v>-1.0263050249924688E-2</v>
      </c>
    </row>
    <row r="77" spans="1:4" x14ac:dyDescent="0.25">
      <c r="A77" t="s">
        <v>104</v>
      </c>
      <c r="B77">
        <f>'Purchases FIM Calculation'!P78+'Purchases FIM Calculation'!W78+'Taxes Transfers FIM Calculation'!M78</f>
        <v>0.87374131707249947</v>
      </c>
      <c r="C77">
        <v>0.83147735713818804</v>
      </c>
      <c r="D77">
        <f t="shared" si="1"/>
        <v>4.2263959934311424E-2</v>
      </c>
    </row>
    <row r="78" spans="1:4" x14ac:dyDescent="0.25">
      <c r="A78" t="s">
        <v>105</v>
      </c>
      <c r="B78">
        <f>'Purchases FIM Calculation'!P79+'Purchases FIM Calculation'!W79+'Taxes Transfers FIM Calculation'!M79</f>
        <v>-1.3254288364878941</v>
      </c>
      <c r="C78">
        <v>-1.3012709255508299</v>
      </c>
      <c r="D78">
        <f t="shared" si="1"/>
        <v>-2.4157910937064209E-2</v>
      </c>
    </row>
    <row r="79" spans="1:4" x14ac:dyDescent="0.25">
      <c r="A79" t="s">
        <v>106</v>
      </c>
      <c r="B79">
        <f>'Purchases FIM Calculation'!P80+'Purchases FIM Calculation'!W80+'Taxes Transfers FIM Calculation'!M80</f>
        <v>0.73882157218405764</v>
      </c>
      <c r="C79">
        <v>0.70069731945546798</v>
      </c>
      <c r="D79">
        <f t="shared" si="1"/>
        <v>3.8124252728589658E-2</v>
      </c>
    </row>
    <row r="80" spans="1:4" x14ac:dyDescent="0.25">
      <c r="A80" t="s">
        <v>107</v>
      </c>
      <c r="B80">
        <f>'Purchases FIM Calculation'!P81+'Purchases FIM Calculation'!W81+'Taxes Transfers FIM Calculation'!M81</f>
        <v>0.1681847084620432</v>
      </c>
      <c r="C80">
        <v>0.163421073189018</v>
      </c>
      <c r="D80">
        <f t="shared" si="1"/>
        <v>4.7636352730252018E-3</v>
      </c>
    </row>
    <row r="81" spans="1:4" x14ac:dyDescent="0.25">
      <c r="A81" t="s">
        <v>108</v>
      </c>
      <c r="B81">
        <f>'Purchases FIM Calculation'!P82+'Purchases FIM Calculation'!W82+'Taxes Transfers FIM Calculation'!M82</f>
        <v>6.6646402840354113E-2</v>
      </c>
      <c r="C81">
        <v>5.8834852830502701E-2</v>
      </c>
      <c r="D81">
        <f t="shared" si="1"/>
        <v>7.8115500098514118E-3</v>
      </c>
    </row>
    <row r="82" spans="1:4" x14ac:dyDescent="0.25">
      <c r="A82" t="s">
        <v>109</v>
      </c>
      <c r="B82">
        <f>'Purchases FIM Calculation'!P83+'Purchases FIM Calculation'!W83+'Taxes Transfers FIM Calculation'!M83</f>
        <v>1.0823653335830936</v>
      </c>
      <c r="C82">
        <v>1.0312278140543101</v>
      </c>
      <c r="D82">
        <f t="shared" si="1"/>
        <v>5.1137519528783537E-2</v>
      </c>
    </row>
    <row r="83" spans="1:4" x14ac:dyDescent="0.25">
      <c r="A83" t="s">
        <v>110</v>
      </c>
      <c r="B83">
        <f>'Purchases FIM Calculation'!P84+'Purchases FIM Calculation'!W84+'Taxes Transfers FIM Calculation'!M84</f>
        <v>-0.28929703964945058</v>
      </c>
      <c r="C83">
        <v>-0.28009916408920899</v>
      </c>
      <c r="D83">
        <f t="shared" si="1"/>
        <v>-9.1978755602415974E-3</v>
      </c>
    </row>
    <row r="84" spans="1:4" x14ac:dyDescent="0.25">
      <c r="A84" t="s">
        <v>111</v>
      </c>
      <c r="B84">
        <f>'Purchases FIM Calculation'!P85+'Purchases FIM Calculation'!W85+'Taxes Transfers FIM Calculation'!M85</f>
        <v>-8.8792205886799203E-2</v>
      </c>
      <c r="C84">
        <v>-0.113747943302289</v>
      </c>
      <c r="D84">
        <f t="shared" si="1"/>
        <v>2.4955737415489801E-2</v>
      </c>
    </row>
    <row r="85" spans="1:4" x14ac:dyDescent="0.25">
      <c r="A85" t="s">
        <v>112</v>
      </c>
      <c r="B85">
        <f>'Purchases FIM Calculation'!P86+'Purchases FIM Calculation'!W86+'Taxes Transfers FIM Calculation'!M86</f>
        <v>0.55324645649505455</v>
      </c>
      <c r="C85">
        <v>0.55353998092734202</v>
      </c>
      <c r="D85">
        <f t="shared" si="1"/>
        <v>-2.9352443228747305E-4</v>
      </c>
    </row>
    <row r="86" spans="1:4" x14ac:dyDescent="0.25">
      <c r="A86" t="s">
        <v>113</v>
      </c>
      <c r="B86">
        <f>'Purchases FIM Calculation'!P87+'Purchases FIM Calculation'!W87+'Taxes Transfers FIM Calculation'!M87</f>
        <v>0.73469644052279404</v>
      </c>
      <c r="C86">
        <v>0.72887105564682897</v>
      </c>
      <c r="D86">
        <f t="shared" si="1"/>
        <v>5.8253848759650673E-3</v>
      </c>
    </row>
    <row r="87" spans="1:4" x14ac:dyDescent="0.25">
      <c r="A87" t="s">
        <v>114</v>
      </c>
      <c r="B87">
        <f>'Purchases FIM Calculation'!P88+'Purchases FIM Calculation'!W88+'Taxes Transfers FIM Calculation'!M88</f>
        <v>0.7400613839208936</v>
      </c>
      <c r="C87">
        <v>0.70782282909391803</v>
      </c>
      <c r="D87">
        <f t="shared" si="1"/>
        <v>3.2238554826975574E-2</v>
      </c>
    </row>
    <row r="88" spans="1:4" x14ac:dyDescent="0.25">
      <c r="A88" t="s">
        <v>115</v>
      </c>
      <c r="B88">
        <f>'Purchases FIM Calculation'!P89+'Purchases FIM Calculation'!W89+'Taxes Transfers FIM Calculation'!M89</f>
        <v>-9.3658551005992852E-3</v>
      </c>
      <c r="C88">
        <v>-5.0741091930372999E-3</v>
      </c>
      <c r="D88">
        <f t="shared" si="1"/>
        <v>-4.2917459075619852E-3</v>
      </c>
    </row>
    <row r="89" spans="1:4" x14ac:dyDescent="0.25">
      <c r="A89" t="s">
        <v>116</v>
      </c>
      <c r="B89">
        <f>'Purchases FIM Calculation'!P90+'Purchases FIM Calculation'!W90+'Taxes Transfers FIM Calculation'!M90</f>
        <v>-0.27972260113101466</v>
      </c>
      <c r="C89">
        <v>-0.27403530648381103</v>
      </c>
      <c r="D89">
        <f t="shared" si="1"/>
        <v>-5.6872946472036334E-3</v>
      </c>
    </row>
    <row r="90" spans="1:4" x14ac:dyDescent="0.25">
      <c r="A90" t="s">
        <v>117</v>
      </c>
      <c r="B90">
        <f>'Purchases FIM Calculation'!P91+'Purchases FIM Calculation'!W91+'Taxes Transfers FIM Calculation'!M91</f>
        <v>1.3918444562569545</v>
      </c>
      <c r="C90">
        <v>1.3123159110434901</v>
      </c>
      <c r="D90">
        <f t="shared" si="1"/>
        <v>7.9528545213464419E-2</v>
      </c>
    </row>
    <row r="91" spans="1:4" x14ac:dyDescent="0.25">
      <c r="A91" t="s">
        <v>118</v>
      </c>
      <c r="B91">
        <f>'Purchases FIM Calculation'!P92+'Purchases FIM Calculation'!W92+'Taxes Transfers FIM Calculation'!M92</f>
        <v>0.27894136010133141</v>
      </c>
      <c r="C91">
        <v>0.25138248272196201</v>
      </c>
      <c r="D91">
        <f t="shared" si="1"/>
        <v>2.7558877379369406E-2</v>
      </c>
    </row>
    <row r="92" spans="1:4" x14ac:dyDescent="0.25">
      <c r="A92" t="s">
        <v>119</v>
      </c>
      <c r="B92">
        <f>'Purchases FIM Calculation'!P93+'Purchases FIM Calculation'!W93+'Taxes Transfers FIM Calculation'!M93</f>
        <v>0.7948865251214341</v>
      </c>
      <c r="C92">
        <v>0.74846985435206304</v>
      </c>
      <c r="D92">
        <f t="shared" si="1"/>
        <v>4.641667076937106E-2</v>
      </c>
    </row>
    <row r="93" spans="1:4" x14ac:dyDescent="0.25">
      <c r="A93" t="s">
        <v>120</v>
      </c>
      <c r="B93">
        <f>'Purchases FIM Calculation'!P94+'Purchases FIM Calculation'!W94+'Taxes Transfers FIM Calculation'!M94</f>
        <v>-0.13911882671624815</v>
      </c>
      <c r="C93">
        <v>-0.156934782628282</v>
      </c>
      <c r="D93">
        <f t="shared" si="1"/>
        <v>1.781595591203386E-2</v>
      </c>
    </row>
    <row r="94" spans="1:4" x14ac:dyDescent="0.25">
      <c r="A94" t="s">
        <v>121</v>
      </c>
      <c r="B94">
        <f>'Purchases FIM Calculation'!P95+'Purchases FIM Calculation'!W95+'Taxes Transfers FIM Calculation'!M95</f>
        <v>-0.70345410493508009</v>
      </c>
      <c r="C94">
        <v>-1.10165296769585</v>
      </c>
      <c r="D94">
        <f t="shared" si="1"/>
        <v>0.39819886276076988</v>
      </c>
    </row>
    <row r="95" spans="1:4" x14ac:dyDescent="0.25">
      <c r="A95" t="s">
        <v>122</v>
      </c>
      <c r="B95">
        <f>'Purchases FIM Calculation'!P96+'Purchases FIM Calculation'!W96+'Taxes Transfers FIM Calculation'!M96</f>
        <v>-0.33788244503675446</v>
      </c>
      <c r="C95">
        <v>-0.34264457655702701</v>
      </c>
      <c r="D95">
        <f t="shared" si="1"/>
        <v>4.76213152027255E-3</v>
      </c>
    </row>
    <row r="96" spans="1:4" x14ac:dyDescent="0.25">
      <c r="A96" t="s">
        <v>123</v>
      </c>
      <c r="B96">
        <f>'Purchases FIM Calculation'!P97+'Purchases FIM Calculation'!W97+'Taxes Transfers FIM Calculation'!M97</f>
        <v>-0.39468168572567247</v>
      </c>
      <c r="C96">
        <v>-0.361088757687555</v>
      </c>
      <c r="D96">
        <f t="shared" si="1"/>
        <v>-3.3592928038117476E-2</v>
      </c>
    </row>
    <row r="97" spans="1:4" x14ac:dyDescent="0.25">
      <c r="A97" t="s">
        <v>124</v>
      </c>
      <c r="B97">
        <f>'Purchases FIM Calculation'!P98+'Purchases FIM Calculation'!W98+'Taxes Transfers FIM Calculation'!M98</f>
        <v>-0.34603413390595061</v>
      </c>
      <c r="C97">
        <v>-0.31959073488330197</v>
      </c>
      <c r="D97">
        <f t="shared" si="1"/>
        <v>-2.6443399022648639E-2</v>
      </c>
    </row>
    <row r="98" spans="1:4" x14ac:dyDescent="0.25">
      <c r="A98" t="s">
        <v>125</v>
      </c>
      <c r="B98">
        <f>'Purchases FIM Calculation'!P99+'Purchases FIM Calculation'!W99+'Taxes Transfers FIM Calculation'!M99</f>
        <v>-1.74269655114258</v>
      </c>
      <c r="C98">
        <v>-1.7749198939097</v>
      </c>
      <c r="D98">
        <f t="shared" si="1"/>
        <v>3.2223342767119911E-2</v>
      </c>
    </row>
    <row r="99" spans="1:4" x14ac:dyDescent="0.25">
      <c r="A99" t="s">
        <v>126</v>
      </c>
      <c r="B99">
        <f>'Purchases FIM Calculation'!P100+'Purchases FIM Calculation'!W100+'Taxes Transfers FIM Calculation'!M100</f>
        <v>-0.48846238806754255</v>
      </c>
      <c r="C99">
        <v>-0.45290399368404</v>
      </c>
      <c r="D99">
        <f t="shared" si="1"/>
        <v>-3.5558394383502556E-2</v>
      </c>
    </row>
    <row r="100" spans="1:4" x14ac:dyDescent="0.25">
      <c r="A100" t="s">
        <v>127</v>
      </c>
      <c r="B100">
        <f>'Purchases FIM Calculation'!P101+'Purchases FIM Calculation'!W101+'Taxes Transfers FIM Calculation'!M101</f>
        <v>0.51347702427539854</v>
      </c>
      <c r="C100">
        <v>0.46940277697296001</v>
      </c>
      <c r="D100">
        <f t="shared" si="1"/>
        <v>4.407424730243853E-2</v>
      </c>
    </row>
    <row r="101" spans="1:4" x14ac:dyDescent="0.25">
      <c r="A101" t="s">
        <v>128</v>
      </c>
      <c r="B101">
        <f>'Purchases FIM Calculation'!P102+'Purchases FIM Calculation'!W102+'Taxes Transfers FIM Calculation'!M102</f>
        <v>-1.2955834399631134</v>
      </c>
      <c r="C101">
        <v>-1.2882671663699501</v>
      </c>
      <c r="D101">
        <f t="shared" si="1"/>
        <v>-7.316273593163336E-3</v>
      </c>
    </row>
    <row r="102" spans="1:4" x14ac:dyDescent="0.25">
      <c r="A102" t="s">
        <v>129</v>
      </c>
      <c r="B102">
        <f>'Purchases FIM Calculation'!P103+'Purchases FIM Calculation'!W103+'Taxes Transfers FIM Calculation'!M103</f>
        <v>-0.38233304655552858</v>
      </c>
      <c r="C102">
        <v>-0.35863947608213398</v>
      </c>
      <c r="D102">
        <f t="shared" si="1"/>
        <v>-2.3693570473394598E-2</v>
      </c>
    </row>
    <row r="103" spans="1:4" x14ac:dyDescent="0.25">
      <c r="A103" t="s">
        <v>130</v>
      </c>
      <c r="B103">
        <f>'Purchases FIM Calculation'!P104+'Purchases FIM Calculation'!W104+'Taxes Transfers FIM Calculation'!M104</f>
        <v>-0.30627385168601812</v>
      </c>
      <c r="C103">
        <v>-0.30449417317847099</v>
      </c>
      <c r="D103">
        <f t="shared" si="1"/>
        <v>-1.7796785075471222E-3</v>
      </c>
    </row>
    <row r="104" spans="1:4" x14ac:dyDescent="0.25">
      <c r="A104" t="s">
        <v>131</v>
      </c>
      <c r="B104">
        <f>'Purchases FIM Calculation'!P105+'Purchases FIM Calculation'!W105+'Taxes Transfers FIM Calculation'!M105</f>
        <v>-0.74725424129347706</v>
      </c>
      <c r="C104">
        <v>-0.73672764455052797</v>
      </c>
      <c r="D104">
        <f t="shared" si="1"/>
        <v>-1.052659674294909E-2</v>
      </c>
    </row>
    <row r="105" spans="1:4" x14ac:dyDescent="0.25">
      <c r="A105" t="s">
        <v>132</v>
      </c>
      <c r="B105">
        <f>'Purchases FIM Calculation'!P106+'Purchases FIM Calculation'!W106+'Taxes Transfers FIM Calculation'!M106</f>
        <v>-1.656383818933022</v>
      </c>
      <c r="C105">
        <v>-1.5937252479581001</v>
      </c>
      <c r="D105">
        <f t="shared" si="1"/>
        <v>-6.265857097492189E-2</v>
      </c>
    </row>
    <row r="106" spans="1:4" x14ac:dyDescent="0.25">
      <c r="A106" t="s">
        <v>133</v>
      </c>
      <c r="B106">
        <f>'Purchases FIM Calculation'!P107+'Purchases FIM Calculation'!W107+'Taxes Transfers FIM Calculation'!M107</f>
        <v>-0.29782109369482496</v>
      </c>
      <c r="C106">
        <v>-0.36152895931579299</v>
      </c>
      <c r="D106">
        <f t="shared" si="1"/>
        <v>6.3707865620968029E-2</v>
      </c>
    </row>
    <row r="107" spans="1:4" x14ac:dyDescent="0.25">
      <c r="A107" t="s">
        <v>134</v>
      </c>
      <c r="B107">
        <f>'Purchases FIM Calculation'!P108+'Purchases FIM Calculation'!W108+'Taxes Transfers FIM Calculation'!M108</f>
        <v>0.13866852187141132</v>
      </c>
      <c r="C107">
        <v>0.118357672770186</v>
      </c>
      <c r="D107">
        <f t="shared" si="1"/>
        <v>2.0310849101225326E-2</v>
      </c>
    </row>
    <row r="108" spans="1:4" x14ac:dyDescent="0.25">
      <c r="A108" t="s">
        <v>135</v>
      </c>
      <c r="B108">
        <f>'Purchases FIM Calculation'!P109+'Purchases FIM Calculation'!W109+'Taxes Transfers FIM Calculation'!M109</f>
        <v>-0.94054794047433576</v>
      </c>
      <c r="C108">
        <v>-0.93019278826500496</v>
      </c>
      <c r="D108">
        <f t="shared" si="1"/>
        <v>-1.0355152209330809E-2</v>
      </c>
    </row>
    <row r="109" spans="1:4" x14ac:dyDescent="0.25">
      <c r="A109" t="s">
        <v>136</v>
      </c>
      <c r="B109">
        <f>'Purchases FIM Calculation'!P110+'Purchases FIM Calculation'!W110+'Taxes Transfers FIM Calculation'!M110</f>
        <v>-0.24387275353840693</v>
      </c>
      <c r="C109">
        <v>-0.25254679998836199</v>
      </c>
      <c r="D109">
        <f t="shared" si="1"/>
        <v>8.674046449955064E-3</v>
      </c>
    </row>
    <row r="110" spans="1:4" x14ac:dyDescent="0.25">
      <c r="A110" t="s">
        <v>137</v>
      </c>
      <c r="B110">
        <f>'Purchases FIM Calculation'!P111+'Purchases FIM Calculation'!W111+'Taxes Transfers FIM Calculation'!M111</f>
        <v>-1.494968364696357</v>
      </c>
      <c r="C110">
        <v>-1.4848986266889901</v>
      </c>
      <c r="D110">
        <f t="shared" si="1"/>
        <v>-1.006973800736688E-2</v>
      </c>
    </row>
    <row r="111" spans="1:4" x14ac:dyDescent="0.25">
      <c r="A111" t="s">
        <v>138</v>
      </c>
      <c r="B111">
        <f>'Purchases FIM Calculation'!P112+'Purchases FIM Calculation'!W112+'Taxes Transfers FIM Calculation'!M112</f>
        <v>-0.42298162645146781</v>
      </c>
      <c r="C111">
        <v>-0.42355213123836899</v>
      </c>
      <c r="D111">
        <f t="shared" si="1"/>
        <v>5.7050478690118256E-4</v>
      </c>
    </row>
    <row r="112" spans="1:4" x14ac:dyDescent="0.25">
      <c r="A112" t="s">
        <v>139</v>
      </c>
      <c r="B112">
        <f>'Purchases FIM Calculation'!P113+'Purchases FIM Calculation'!W113+'Taxes Transfers FIM Calculation'!M113</f>
        <v>-0.99550049988908174</v>
      </c>
      <c r="C112">
        <v>-0.96027380902971005</v>
      </c>
      <c r="D112">
        <f t="shared" si="1"/>
        <v>-3.522669085937169E-2</v>
      </c>
    </row>
    <row r="113" spans="1:4" x14ac:dyDescent="0.25">
      <c r="A113" t="s">
        <v>140</v>
      </c>
      <c r="B113">
        <f>'Purchases FIM Calculation'!P114+'Purchases FIM Calculation'!W114+'Taxes Transfers FIM Calculation'!M114</f>
        <v>-0.93981842919903369</v>
      </c>
      <c r="C113">
        <v>-0.91296880807768499</v>
      </c>
      <c r="D113">
        <f t="shared" si="1"/>
        <v>-2.6849621121348699E-2</v>
      </c>
    </row>
    <row r="114" spans="1:4" x14ac:dyDescent="0.25">
      <c r="A114" t="s">
        <v>141</v>
      </c>
      <c r="B114">
        <f>'Purchases FIM Calculation'!P115+'Purchases FIM Calculation'!W115+'Taxes Transfers FIM Calculation'!M115</f>
        <v>-1.6684959583500865</v>
      </c>
      <c r="C114">
        <v>-1.6877228283119701</v>
      </c>
      <c r="D114">
        <f t="shared" si="1"/>
        <v>1.9226869961883608E-2</v>
      </c>
    </row>
    <row r="115" spans="1:4" x14ac:dyDescent="0.25">
      <c r="A115" t="s">
        <v>142</v>
      </c>
      <c r="B115">
        <f>'Purchases FIM Calculation'!P116+'Purchases FIM Calculation'!W116+'Taxes Transfers FIM Calculation'!M116</f>
        <v>-0.11532741613161934</v>
      </c>
      <c r="C115">
        <v>-7.1968645562403594E-2</v>
      </c>
      <c r="D115">
        <f t="shared" si="1"/>
        <v>-4.3358770569215749E-2</v>
      </c>
    </row>
    <row r="116" spans="1:4" x14ac:dyDescent="0.25">
      <c r="A116" t="s">
        <v>143</v>
      </c>
      <c r="B116">
        <f>'Purchases FIM Calculation'!P117+'Purchases FIM Calculation'!W117+'Taxes Transfers FIM Calculation'!M117</f>
        <v>-0.86945912133887093</v>
      </c>
      <c r="C116">
        <v>-0.84042552111852598</v>
      </c>
      <c r="D116">
        <f t="shared" si="1"/>
        <v>-2.9033600220344957E-2</v>
      </c>
    </row>
    <row r="117" spans="1:4" x14ac:dyDescent="0.25">
      <c r="A117" t="s">
        <v>144</v>
      </c>
      <c r="B117">
        <f>'Purchases FIM Calculation'!P118+'Purchases FIM Calculation'!W118+'Taxes Transfers FIM Calculation'!M118</f>
        <v>-0.9130830063995049</v>
      </c>
      <c r="C117">
        <v>-0.91679599555806202</v>
      </c>
      <c r="D117">
        <f t="shared" si="1"/>
        <v>3.7129891585571118E-3</v>
      </c>
    </row>
    <row r="118" spans="1:4" x14ac:dyDescent="0.25">
      <c r="A118" t="s">
        <v>145</v>
      </c>
      <c r="B118">
        <f>'Purchases FIM Calculation'!P119+'Purchases FIM Calculation'!W119+'Taxes Transfers FIM Calculation'!M119</f>
        <v>-0.67905125193792626</v>
      </c>
      <c r="C118">
        <v>-0.68189838523955404</v>
      </c>
      <c r="D118">
        <f t="shared" si="1"/>
        <v>2.84713330162778E-3</v>
      </c>
    </row>
    <row r="119" spans="1:4" x14ac:dyDescent="0.25">
      <c r="A119" t="s">
        <v>146</v>
      </c>
      <c r="B119">
        <f>'Purchases FIM Calculation'!P120+'Purchases FIM Calculation'!W120+'Taxes Transfers FIM Calculation'!M120</f>
        <v>-0.79256038178701915</v>
      </c>
      <c r="C119">
        <v>-0.79572919641559503</v>
      </c>
      <c r="D119">
        <f t="shared" si="1"/>
        <v>3.1688146285758778E-3</v>
      </c>
    </row>
    <row r="120" spans="1:4" x14ac:dyDescent="0.25">
      <c r="A120" t="s">
        <v>147</v>
      </c>
      <c r="B120">
        <f>'Purchases FIM Calculation'!P121+'Purchases FIM Calculation'!W121+'Taxes Transfers FIM Calculation'!M121</f>
        <v>-0.10922302794550429</v>
      </c>
      <c r="C120">
        <v>-0.14670285761168</v>
      </c>
      <c r="D120">
        <f t="shared" si="1"/>
        <v>3.7479829666175718E-2</v>
      </c>
    </row>
    <row r="121" spans="1:4" x14ac:dyDescent="0.25">
      <c r="A121" t="s">
        <v>148</v>
      </c>
      <c r="B121">
        <f>'Purchases FIM Calculation'!P122+'Purchases FIM Calculation'!W122+'Taxes Transfers FIM Calculation'!M122</f>
        <v>2.6621637776911344E-2</v>
      </c>
      <c r="C121">
        <v>2.0075875796021801E-2</v>
      </c>
      <c r="D121">
        <f t="shared" si="1"/>
        <v>6.5457619808895438E-3</v>
      </c>
    </row>
    <row r="122" spans="1:4" x14ac:dyDescent="0.25">
      <c r="A122" t="s">
        <v>149</v>
      </c>
      <c r="B122">
        <f>'Purchases FIM Calculation'!P123+'Purchases FIM Calculation'!W123+'Taxes Transfers FIM Calculation'!M123</f>
        <v>-1.7977056994728486</v>
      </c>
      <c r="C122">
        <v>-1.77817011314755</v>
      </c>
      <c r="D122">
        <f t="shared" si="1"/>
        <v>-1.9535586325298615E-2</v>
      </c>
    </row>
    <row r="123" spans="1:4" x14ac:dyDescent="0.25">
      <c r="A123" t="s">
        <v>150</v>
      </c>
      <c r="B123">
        <f>'Purchases FIM Calculation'!P124+'Purchases FIM Calculation'!W124+'Taxes Transfers FIM Calculation'!M124</f>
        <v>-0.21727975609259059</v>
      </c>
      <c r="C123">
        <v>-0.28788351901071202</v>
      </c>
      <c r="D123">
        <f t="shared" si="1"/>
        <v>7.0603762918121427E-2</v>
      </c>
    </row>
    <row r="124" spans="1:4" x14ac:dyDescent="0.25">
      <c r="A124" t="s">
        <v>151</v>
      </c>
      <c r="B124">
        <f>'Purchases FIM Calculation'!P125+'Purchases FIM Calculation'!W125+'Taxes Transfers FIM Calculation'!M125</f>
        <v>-1.0360679420192727</v>
      </c>
      <c r="C124">
        <v>-1.0467253613233301</v>
      </c>
      <c r="D124">
        <f t="shared" si="1"/>
        <v>1.0657419304057392E-2</v>
      </c>
    </row>
    <row r="125" spans="1:4" x14ac:dyDescent="0.25">
      <c r="A125" t="s">
        <v>152</v>
      </c>
      <c r="B125">
        <f>'Purchases FIM Calculation'!P126+'Purchases FIM Calculation'!W126+'Taxes Transfers FIM Calculation'!M126</f>
        <v>-0.15563366877301921</v>
      </c>
      <c r="C125">
        <v>-0.209371187686413</v>
      </c>
      <c r="D125">
        <f t="shared" si="1"/>
        <v>5.3737518913393789E-2</v>
      </c>
    </row>
    <row r="126" spans="1:4" x14ac:dyDescent="0.25">
      <c r="A126" t="s">
        <v>153</v>
      </c>
      <c r="B126">
        <f>'Purchases FIM Calculation'!P127+'Purchases FIM Calculation'!W127+'Taxes Transfers FIM Calculation'!M127</f>
        <v>0.81626674847759928</v>
      </c>
      <c r="C126">
        <v>0.71849869852450599</v>
      </c>
      <c r="D126">
        <f t="shared" si="1"/>
        <v>9.7768049953093294E-2</v>
      </c>
    </row>
    <row r="127" spans="1:4" x14ac:dyDescent="0.25">
      <c r="A127" t="s">
        <v>154</v>
      </c>
      <c r="B127">
        <f>'Purchases FIM Calculation'!P128+'Purchases FIM Calculation'!W128+'Taxes Transfers FIM Calculation'!M128</f>
        <v>0.97928543583028838</v>
      </c>
      <c r="C127">
        <v>0.95761877019560104</v>
      </c>
      <c r="D127">
        <f t="shared" si="1"/>
        <v>2.1666665634687332E-2</v>
      </c>
    </row>
    <row r="128" spans="1:4" x14ac:dyDescent="0.25">
      <c r="A128" t="s">
        <v>155</v>
      </c>
      <c r="B128">
        <f>'Purchases FIM Calculation'!P129+'Purchases FIM Calculation'!W129+'Taxes Transfers FIM Calculation'!M129</f>
        <v>0.62815893869040829</v>
      </c>
      <c r="C128">
        <v>0.64633320223233004</v>
      </c>
      <c r="D128">
        <f t="shared" si="1"/>
        <v>-1.8174263541921754E-2</v>
      </c>
    </row>
    <row r="129" spans="1:4" x14ac:dyDescent="0.25">
      <c r="A129" t="s">
        <v>156</v>
      </c>
      <c r="B129">
        <f>'Purchases FIM Calculation'!P130+'Purchases FIM Calculation'!W130+'Taxes Transfers FIM Calculation'!M130</f>
        <v>1.8200159400524194</v>
      </c>
      <c r="C129">
        <v>1.77742451921858</v>
      </c>
      <c r="D129">
        <f t="shared" si="1"/>
        <v>4.2591420833839377E-2</v>
      </c>
    </row>
    <row r="130" spans="1:4" x14ac:dyDescent="0.25">
      <c r="A130" t="s">
        <v>157</v>
      </c>
      <c r="B130">
        <f>'Purchases FIM Calculation'!P131+'Purchases FIM Calculation'!W131+'Taxes Transfers FIM Calculation'!M131</f>
        <v>2.2726364018165914</v>
      </c>
      <c r="C130">
        <v>2.18027468526958</v>
      </c>
      <c r="D130">
        <f t="shared" si="1"/>
        <v>9.2361716547011419E-2</v>
      </c>
    </row>
    <row r="131" spans="1:4" x14ac:dyDescent="0.25">
      <c r="A131" t="s">
        <v>158</v>
      </c>
      <c r="B131">
        <f>'Purchases FIM Calculation'!P132+'Purchases FIM Calculation'!W132+'Taxes Transfers FIM Calculation'!M132</f>
        <v>1.9856744234146992</v>
      </c>
      <c r="C131">
        <v>1.91327748540564</v>
      </c>
      <c r="D131">
        <f t="shared" si="1"/>
        <v>7.239693800905922E-2</v>
      </c>
    </row>
    <row r="132" spans="1:4" x14ac:dyDescent="0.25">
      <c r="A132" t="s">
        <v>159</v>
      </c>
      <c r="B132">
        <f>'Purchases FIM Calculation'!P133+'Purchases FIM Calculation'!W133+'Taxes Transfers FIM Calculation'!M133</f>
        <v>1.4331436085453391</v>
      </c>
      <c r="C132">
        <v>1.39601456506163</v>
      </c>
      <c r="D132">
        <f t="shared" ref="D132:D195" si="2">B132-C132</f>
        <v>3.7129043483709046E-2</v>
      </c>
    </row>
    <row r="133" spans="1:4" x14ac:dyDescent="0.25">
      <c r="A133" t="s">
        <v>160</v>
      </c>
      <c r="B133">
        <f>'Purchases FIM Calculation'!P134+'Purchases FIM Calculation'!W134+'Taxes Transfers FIM Calculation'!M134</f>
        <v>1.1777670261060886</v>
      </c>
      <c r="C133">
        <v>1.17824806646158</v>
      </c>
      <c r="D133">
        <f t="shared" si="2"/>
        <v>-4.8104035549134672E-4</v>
      </c>
    </row>
    <row r="134" spans="1:4" x14ac:dyDescent="0.25">
      <c r="A134" t="s">
        <v>161</v>
      </c>
      <c r="B134">
        <f>'Purchases FIM Calculation'!P135+'Purchases FIM Calculation'!W135+'Taxes Transfers FIM Calculation'!M135</f>
        <v>0.88624027733772581</v>
      </c>
      <c r="C134">
        <v>0.81400140159138001</v>
      </c>
      <c r="D134">
        <f t="shared" si="2"/>
        <v>7.2238875746345799E-2</v>
      </c>
    </row>
    <row r="135" spans="1:4" x14ac:dyDescent="0.25">
      <c r="A135" t="s">
        <v>162</v>
      </c>
      <c r="B135">
        <f>'Purchases FIM Calculation'!P136+'Purchases FIM Calculation'!W136+'Taxes Transfers FIM Calculation'!M136</f>
        <v>1.5324001891182333</v>
      </c>
      <c r="C135">
        <v>1.3521152968184</v>
      </c>
      <c r="D135">
        <f t="shared" si="2"/>
        <v>0.18028489229983324</v>
      </c>
    </row>
    <row r="136" spans="1:4" x14ac:dyDescent="0.25">
      <c r="A136" t="s">
        <v>163</v>
      </c>
      <c r="B136">
        <f>'Purchases FIM Calculation'!P137+'Purchases FIM Calculation'!W137+'Taxes Transfers FIM Calculation'!M137</f>
        <v>0.68765212914123208</v>
      </c>
      <c r="C136">
        <v>0.66121502476303995</v>
      </c>
      <c r="D136">
        <f t="shared" si="2"/>
        <v>2.6437104378192133E-2</v>
      </c>
    </row>
    <row r="137" spans="1:4" x14ac:dyDescent="0.25">
      <c r="A137" t="s">
        <v>164</v>
      </c>
      <c r="B137">
        <f>'Purchases FIM Calculation'!P138+'Purchases FIM Calculation'!W138+'Taxes Transfers FIM Calculation'!M138</f>
        <v>0.7084985779016888</v>
      </c>
      <c r="C137">
        <v>0.65273691371157105</v>
      </c>
      <c r="D137">
        <f t="shared" si="2"/>
        <v>5.5761664190117743E-2</v>
      </c>
    </row>
    <row r="138" spans="1:4" x14ac:dyDescent="0.25">
      <c r="A138" t="s">
        <v>165</v>
      </c>
      <c r="B138">
        <f>'Purchases FIM Calculation'!P139+'Purchases FIM Calculation'!W139+'Taxes Transfers FIM Calculation'!M139</f>
        <v>0.1498663352964606</v>
      </c>
      <c r="C138">
        <v>0.11289137626007099</v>
      </c>
      <c r="D138">
        <f t="shared" si="2"/>
        <v>3.6974959036389601E-2</v>
      </c>
    </row>
    <row r="139" spans="1:4" x14ac:dyDescent="0.25">
      <c r="A139" t="s">
        <v>166</v>
      </c>
      <c r="B139">
        <f>'Purchases FIM Calculation'!P140+'Purchases FIM Calculation'!W140+'Taxes Transfers FIM Calculation'!M140</f>
        <v>4.0452080188604078E-3</v>
      </c>
      <c r="C139">
        <v>-4.15452811475037E-2</v>
      </c>
      <c r="D139">
        <f t="shared" si="2"/>
        <v>4.5590489166364108E-2</v>
      </c>
    </row>
    <row r="140" spans="1:4" x14ac:dyDescent="0.25">
      <c r="A140" t="s">
        <v>167</v>
      </c>
      <c r="B140">
        <f>'Purchases FIM Calculation'!P141+'Purchases FIM Calculation'!W141+'Taxes Transfers FIM Calculation'!M141</f>
        <v>-0.31844683045184008</v>
      </c>
      <c r="C140">
        <v>-0.39848234572292801</v>
      </c>
      <c r="D140">
        <f t="shared" si="2"/>
        <v>8.0035515271087931E-2</v>
      </c>
    </row>
    <row r="141" spans="1:4" x14ac:dyDescent="0.25">
      <c r="A141" t="s">
        <v>168</v>
      </c>
      <c r="B141">
        <f>'Purchases FIM Calculation'!P142+'Purchases FIM Calculation'!W142+'Taxes Transfers FIM Calculation'!M142</f>
        <v>-0.50985624518866834</v>
      </c>
      <c r="C141">
        <v>-0.56067969775531701</v>
      </c>
      <c r="D141">
        <f t="shared" si="2"/>
        <v>5.0823452566648664E-2</v>
      </c>
    </row>
    <row r="142" spans="1:4" x14ac:dyDescent="0.25">
      <c r="A142" t="s">
        <v>169</v>
      </c>
      <c r="B142">
        <f>'Purchases FIM Calculation'!P143+'Purchases FIM Calculation'!W143+'Taxes Transfers FIM Calculation'!M143</f>
        <v>-0.62959075043739887</v>
      </c>
      <c r="C142">
        <v>-0.59757994586565599</v>
      </c>
      <c r="D142">
        <f t="shared" si="2"/>
        <v>-3.2010804571742879E-2</v>
      </c>
    </row>
    <row r="143" spans="1:4" x14ac:dyDescent="0.25">
      <c r="A143" t="s">
        <v>170</v>
      </c>
      <c r="B143">
        <f>'Purchases FIM Calculation'!P144+'Purchases FIM Calculation'!W144+'Taxes Transfers FIM Calculation'!M144</f>
        <v>-1.046491978305081</v>
      </c>
      <c r="C143">
        <v>-1.0398951002304599</v>
      </c>
      <c r="D143">
        <f t="shared" si="2"/>
        <v>-6.5968780746210598E-3</v>
      </c>
    </row>
    <row r="144" spans="1:4" x14ac:dyDescent="0.25">
      <c r="A144" t="s">
        <v>171</v>
      </c>
      <c r="B144">
        <f>'Purchases FIM Calculation'!P145+'Purchases FIM Calculation'!W145+'Taxes Transfers FIM Calculation'!M145</f>
        <v>-0.67861581321843445</v>
      </c>
      <c r="C144">
        <v>-0.69236661863210103</v>
      </c>
      <c r="D144">
        <f t="shared" si="2"/>
        <v>1.3750805413666578E-2</v>
      </c>
    </row>
    <row r="145" spans="1:4" x14ac:dyDescent="0.25">
      <c r="A145" t="s">
        <v>172</v>
      </c>
      <c r="B145">
        <f>'Purchases FIM Calculation'!P146+'Purchases FIM Calculation'!W146+'Taxes Transfers FIM Calculation'!M146</f>
        <v>-0.82206733190818237</v>
      </c>
      <c r="C145">
        <v>-0.86516330108579198</v>
      </c>
      <c r="D145">
        <f t="shared" si="2"/>
        <v>4.3095969177609605E-2</v>
      </c>
    </row>
    <row r="146" spans="1:4" x14ac:dyDescent="0.25">
      <c r="A146" t="s">
        <v>173</v>
      </c>
      <c r="B146">
        <f>'Purchases FIM Calculation'!P147+'Purchases FIM Calculation'!W147+'Taxes Transfers FIM Calculation'!M147</f>
        <v>-7.582195883011511E-2</v>
      </c>
      <c r="C146">
        <v>-9.1307043948130107E-2</v>
      </c>
      <c r="D146">
        <f t="shared" si="2"/>
        <v>1.5485085118014996E-2</v>
      </c>
    </row>
    <row r="147" spans="1:4" x14ac:dyDescent="0.25">
      <c r="A147" t="s">
        <v>174</v>
      </c>
      <c r="B147">
        <f>'Purchases FIM Calculation'!P148+'Purchases FIM Calculation'!W148+'Taxes Transfers FIM Calculation'!M148</f>
        <v>-1.0425012730597172</v>
      </c>
      <c r="C147">
        <v>-1.06453459537478</v>
      </c>
      <c r="D147">
        <f t="shared" si="2"/>
        <v>2.2033322315062831E-2</v>
      </c>
    </row>
    <row r="148" spans="1:4" x14ac:dyDescent="0.25">
      <c r="A148" t="s">
        <v>175</v>
      </c>
      <c r="B148">
        <f>'Purchases FIM Calculation'!P149+'Purchases FIM Calculation'!W149+'Taxes Transfers FIM Calculation'!M149</f>
        <v>-0.84034516553195382</v>
      </c>
      <c r="C148">
        <v>-0.84003607987598305</v>
      </c>
      <c r="D148">
        <f t="shared" si="2"/>
        <v>-3.0908565597076443E-4</v>
      </c>
    </row>
    <row r="149" spans="1:4" x14ac:dyDescent="0.25">
      <c r="A149" t="s">
        <v>176</v>
      </c>
      <c r="B149">
        <f>'Purchases FIM Calculation'!P150+'Purchases FIM Calculation'!W150+'Taxes Transfers FIM Calculation'!M150</f>
        <v>-0.17844157494177293</v>
      </c>
      <c r="C149">
        <v>-0.20998174340377501</v>
      </c>
      <c r="D149">
        <f t="shared" si="2"/>
        <v>3.1540168462002083E-2</v>
      </c>
    </row>
    <row r="150" spans="1:4" x14ac:dyDescent="0.25">
      <c r="A150" t="s">
        <v>177</v>
      </c>
      <c r="B150">
        <f>'Purchases FIM Calculation'!P151+'Purchases FIM Calculation'!W151+'Taxes Transfers FIM Calculation'!M151</f>
        <v>-0.5609637591085973</v>
      </c>
      <c r="C150">
        <v>-0.604783218514515</v>
      </c>
      <c r="D150">
        <f t="shared" si="2"/>
        <v>4.3819459405917693E-2</v>
      </c>
    </row>
    <row r="151" spans="1:4" x14ac:dyDescent="0.25">
      <c r="A151" t="s">
        <v>178</v>
      </c>
      <c r="B151">
        <f>'Purchases FIM Calculation'!P152+'Purchases FIM Calculation'!W152+'Taxes Transfers FIM Calculation'!M152</f>
        <v>4.1271423846806821E-2</v>
      </c>
      <c r="C151">
        <v>-1.7545183136546998E-2</v>
      </c>
      <c r="D151">
        <f t="shared" si="2"/>
        <v>5.8816606983353822E-2</v>
      </c>
    </row>
    <row r="152" spans="1:4" x14ac:dyDescent="0.25">
      <c r="A152" t="s">
        <v>179</v>
      </c>
      <c r="B152">
        <f>'Purchases FIM Calculation'!P153+'Purchases FIM Calculation'!W153+'Taxes Transfers FIM Calculation'!M153</f>
        <v>-0.13675496777938068</v>
      </c>
      <c r="C152">
        <v>-0.15864369894081901</v>
      </c>
      <c r="D152">
        <f t="shared" si="2"/>
        <v>2.188873116143833E-2</v>
      </c>
    </row>
    <row r="153" spans="1:4" x14ac:dyDescent="0.25">
      <c r="A153" t="s">
        <v>180</v>
      </c>
      <c r="B153">
        <f>'Purchases FIM Calculation'!P154+'Purchases FIM Calculation'!W154+'Taxes Transfers FIM Calculation'!M154</f>
        <v>0.45434742536903594</v>
      </c>
      <c r="C153">
        <v>0.397509391686302</v>
      </c>
      <c r="D153">
        <f t="shared" si="2"/>
        <v>5.6838033682733935E-2</v>
      </c>
    </row>
    <row r="154" spans="1:4" x14ac:dyDescent="0.25">
      <c r="A154" t="s">
        <v>181</v>
      </c>
      <c r="B154">
        <f>'Purchases FIM Calculation'!P155+'Purchases FIM Calculation'!W155+'Taxes Transfers FIM Calculation'!M155</f>
        <v>3.2975870148426317E-2</v>
      </c>
      <c r="C154">
        <v>-3.9067134487536001E-2</v>
      </c>
      <c r="D154">
        <f t="shared" si="2"/>
        <v>7.2043004635962318E-2</v>
      </c>
    </row>
    <row r="155" spans="1:4" x14ac:dyDescent="0.25">
      <c r="A155" t="s">
        <v>182</v>
      </c>
      <c r="B155">
        <f>'Purchases FIM Calculation'!P156+'Purchases FIM Calculation'!W156+'Taxes Transfers FIM Calculation'!M156</f>
        <v>2.7720944092681652</v>
      </c>
      <c r="C155">
        <v>2.6608641131092798</v>
      </c>
      <c r="D155">
        <f t="shared" si="2"/>
        <v>0.11123029615888536</v>
      </c>
    </row>
    <row r="156" spans="1:4" x14ac:dyDescent="0.25">
      <c r="A156" t="s">
        <v>183</v>
      </c>
      <c r="B156">
        <f>'Purchases FIM Calculation'!P157+'Purchases FIM Calculation'!W157+'Taxes Transfers FIM Calculation'!M157</f>
        <v>1.5378816694651085</v>
      </c>
      <c r="C156">
        <v>1.49423189825498</v>
      </c>
      <c r="D156">
        <f t="shared" si="2"/>
        <v>4.3649771210128474E-2</v>
      </c>
    </row>
    <row r="157" spans="1:4" x14ac:dyDescent="0.25">
      <c r="A157" t="s">
        <v>184</v>
      </c>
      <c r="B157">
        <f>'Purchases FIM Calculation'!P158+'Purchases FIM Calculation'!W158+'Taxes Transfers FIM Calculation'!M158</f>
        <v>1.1609851331274936</v>
      </c>
      <c r="C157">
        <v>1.2761590659461699</v>
      </c>
      <c r="D157">
        <f t="shared" si="2"/>
        <v>-0.11517393281867627</v>
      </c>
    </row>
    <row r="158" spans="1:4" x14ac:dyDescent="0.25">
      <c r="A158" t="s">
        <v>185</v>
      </c>
      <c r="B158">
        <f>'Purchases FIM Calculation'!P159+'Purchases FIM Calculation'!W159+'Taxes Transfers FIM Calculation'!M159</f>
        <v>3.1805565474599078</v>
      </c>
      <c r="C158">
        <v>3.3190772340410502</v>
      </c>
      <c r="D158">
        <f t="shared" si="2"/>
        <v>-0.13852068658114236</v>
      </c>
    </row>
    <row r="159" spans="1:4" x14ac:dyDescent="0.25">
      <c r="A159" t="s">
        <v>186</v>
      </c>
      <c r="B159">
        <f>'Purchases FIM Calculation'!P160+'Purchases FIM Calculation'!W160+'Taxes Transfers FIM Calculation'!M160</f>
        <v>2.7417217250658625</v>
      </c>
      <c r="C159">
        <v>2.6428166116861398</v>
      </c>
      <c r="D159">
        <f t="shared" si="2"/>
        <v>9.8905113379722742E-2</v>
      </c>
    </row>
    <row r="160" spans="1:4" x14ac:dyDescent="0.25">
      <c r="A160" t="s">
        <v>187</v>
      </c>
      <c r="B160">
        <f>'Purchases FIM Calculation'!P161+'Purchases FIM Calculation'!W161+'Taxes Transfers FIM Calculation'!M161</f>
        <v>2.5055643924339788</v>
      </c>
      <c r="C160">
        <v>2.3941128576394699</v>
      </c>
      <c r="D160">
        <f t="shared" si="2"/>
        <v>0.11145153479450887</v>
      </c>
    </row>
    <row r="161" spans="1:4" x14ac:dyDescent="0.25">
      <c r="A161" t="s">
        <v>188</v>
      </c>
      <c r="B161">
        <f>'Purchases FIM Calculation'!P162+'Purchases FIM Calculation'!W162+'Taxes Transfers FIM Calculation'!M162</f>
        <v>2.1993835098264674</v>
      </c>
      <c r="C161">
        <v>2.1763700969700301</v>
      </c>
      <c r="D161">
        <f t="shared" si="2"/>
        <v>2.301341285643721E-2</v>
      </c>
    </row>
    <row r="162" spans="1:4" x14ac:dyDescent="0.25">
      <c r="A162" t="s">
        <v>189</v>
      </c>
      <c r="B162">
        <f>'Purchases FIM Calculation'!P163+'Purchases FIM Calculation'!W163+'Taxes Transfers FIM Calculation'!M163</f>
        <v>1.590500342472386</v>
      </c>
      <c r="C162">
        <v>1.50398226239848</v>
      </c>
      <c r="D162">
        <f t="shared" si="2"/>
        <v>8.6518080073906045E-2</v>
      </c>
    </row>
    <row r="163" spans="1:4" x14ac:dyDescent="0.25">
      <c r="A163" t="s">
        <v>190</v>
      </c>
      <c r="B163">
        <f>'Purchases FIM Calculation'!P164+'Purchases FIM Calculation'!W164+'Taxes Transfers FIM Calculation'!M164</f>
        <v>1.2842884636552792</v>
      </c>
      <c r="C163">
        <v>1.2456148363700501</v>
      </c>
      <c r="D163">
        <f t="shared" si="2"/>
        <v>3.8673627285229051E-2</v>
      </c>
    </row>
    <row r="164" spans="1:4" x14ac:dyDescent="0.25">
      <c r="A164" t="s">
        <v>191</v>
      </c>
      <c r="B164">
        <f>'Purchases FIM Calculation'!P165+'Purchases FIM Calculation'!W165+'Taxes Transfers FIM Calculation'!M165</f>
        <v>0.29111618022453534</v>
      </c>
      <c r="C164">
        <v>0.25857052988693702</v>
      </c>
      <c r="D164">
        <f t="shared" si="2"/>
        <v>3.254565033759832E-2</v>
      </c>
    </row>
    <row r="165" spans="1:4" x14ac:dyDescent="0.25">
      <c r="A165" t="s">
        <v>192</v>
      </c>
      <c r="B165">
        <f>'Purchases FIM Calculation'!P166+'Purchases FIM Calculation'!W166+'Taxes Transfers FIM Calculation'!M166</f>
        <v>0.18506507081045742</v>
      </c>
      <c r="C165">
        <v>0.15571807312851901</v>
      </c>
      <c r="D165">
        <f t="shared" si="2"/>
        <v>2.9346997681938408E-2</v>
      </c>
    </row>
    <row r="166" spans="1:4" x14ac:dyDescent="0.25">
      <c r="A166" t="s">
        <v>193</v>
      </c>
      <c r="B166">
        <f>'Purchases FIM Calculation'!P167+'Purchases FIM Calculation'!W167+'Taxes Transfers FIM Calculation'!M167</f>
        <v>-1.542771513345105</v>
      </c>
      <c r="C166">
        <v>-1.5362611171676399</v>
      </c>
      <c r="D166">
        <f t="shared" si="2"/>
        <v>-6.510396177465072E-3</v>
      </c>
    </row>
    <row r="167" spans="1:4" x14ac:dyDescent="0.25">
      <c r="A167" t="s">
        <v>194</v>
      </c>
      <c r="B167">
        <f>'Purchases FIM Calculation'!P168+'Purchases FIM Calculation'!W168+'Taxes Transfers FIM Calculation'!M168</f>
        <v>-1.3547227807081503</v>
      </c>
      <c r="C167">
        <v>-1.3613209813226901</v>
      </c>
      <c r="D167">
        <f t="shared" si="2"/>
        <v>6.5982006145397509E-3</v>
      </c>
    </row>
    <row r="168" spans="1:4" x14ac:dyDescent="0.25">
      <c r="A168" t="s">
        <v>195</v>
      </c>
      <c r="B168">
        <f>'Purchases FIM Calculation'!P169+'Purchases FIM Calculation'!W169+'Taxes Transfers FIM Calculation'!M169</f>
        <v>-2.0792241467901635</v>
      </c>
      <c r="C168">
        <v>-2.1147645009855802</v>
      </c>
      <c r="D168">
        <f t="shared" si="2"/>
        <v>3.5540354195416679E-2</v>
      </c>
    </row>
    <row r="169" spans="1:4" x14ac:dyDescent="0.25">
      <c r="A169" t="s">
        <v>196</v>
      </c>
      <c r="B169">
        <f>'Purchases FIM Calculation'!P170+'Purchases FIM Calculation'!W170+'Taxes Transfers FIM Calculation'!M170</f>
        <v>-1.0269464493692406</v>
      </c>
      <c r="C169">
        <v>-1.0234481706538401</v>
      </c>
      <c r="D169">
        <f t="shared" si="2"/>
        <v>-3.4982787154005379E-3</v>
      </c>
    </row>
    <row r="170" spans="1:4" x14ac:dyDescent="0.25">
      <c r="A170" t="s">
        <v>197</v>
      </c>
      <c r="B170">
        <f>'Purchases FIM Calculation'!P171+'Purchases FIM Calculation'!W171+'Taxes Transfers FIM Calculation'!M171</f>
        <v>-1.4175215935621517</v>
      </c>
      <c r="C170">
        <v>-1.43708107050179</v>
      </c>
      <c r="D170">
        <f t="shared" si="2"/>
        <v>1.9559476939638332E-2</v>
      </c>
    </row>
    <row r="171" spans="1:4" x14ac:dyDescent="0.25">
      <c r="A171" t="s">
        <v>198</v>
      </c>
      <c r="B171">
        <f>'Purchases FIM Calculation'!P172+'Purchases FIM Calculation'!W172+'Taxes Transfers FIM Calculation'!M172</f>
        <v>-1.3831236809580623</v>
      </c>
      <c r="C171">
        <v>-1.3712439109927299</v>
      </c>
      <c r="D171">
        <f t="shared" si="2"/>
        <v>-1.1879769965332354E-2</v>
      </c>
    </row>
    <row r="172" spans="1:4" x14ac:dyDescent="0.25">
      <c r="A172" t="s">
        <v>199</v>
      </c>
      <c r="B172">
        <f>'Purchases FIM Calculation'!P173+'Purchases FIM Calculation'!W173+'Taxes Transfers FIM Calculation'!M173</f>
        <v>-0.92168022425336593</v>
      </c>
      <c r="C172">
        <v>-0.93921731954855803</v>
      </c>
      <c r="D172">
        <f t="shared" si="2"/>
        <v>1.7537095295192096E-2</v>
      </c>
    </row>
    <row r="173" spans="1:4" x14ac:dyDescent="0.25">
      <c r="A173" t="s">
        <v>200</v>
      </c>
      <c r="B173">
        <f>'Purchases FIM Calculation'!P174+'Purchases FIM Calculation'!W174+'Taxes Transfers FIM Calculation'!M174</f>
        <v>-1.5752992396863288</v>
      </c>
      <c r="C173">
        <v>-1.6311550637913601</v>
      </c>
      <c r="D173">
        <f t="shared" si="2"/>
        <v>5.5855824105031315E-2</v>
      </c>
    </row>
    <row r="174" spans="1:4" x14ac:dyDescent="0.25">
      <c r="A174" t="s">
        <v>201</v>
      </c>
      <c r="B174">
        <f>'Purchases FIM Calculation'!P175+'Purchases FIM Calculation'!W175+'Taxes Transfers FIM Calculation'!M175</f>
        <v>-1.8323390420800767</v>
      </c>
      <c r="C174">
        <v>-1.89883803733444</v>
      </c>
      <c r="D174">
        <f t="shared" si="2"/>
        <v>6.6498995254363313E-2</v>
      </c>
    </row>
    <row r="175" spans="1:4" x14ac:dyDescent="0.25">
      <c r="A175" t="s">
        <v>202</v>
      </c>
      <c r="B175">
        <f>'Purchases FIM Calculation'!P176+'Purchases FIM Calculation'!W176+'Taxes Transfers FIM Calculation'!M176</f>
        <v>-1.2947578307958725</v>
      </c>
      <c r="C175">
        <v>-1.30070225347739</v>
      </c>
      <c r="D175">
        <f t="shared" si="2"/>
        <v>5.9444226815175139E-3</v>
      </c>
    </row>
    <row r="176" spans="1:4" x14ac:dyDescent="0.25">
      <c r="A176" t="s">
        <v>203</v>
      </c>
      <c r="B176">
        <f>'Purchases FIM Calculation'!P177+'Purchases FIM Calculation'!W177+'Taxes Transfers FIM Calculation'!M177</f>
        <v>-1.1032330629732729</v>
      </c>
      <c r="C176">
        <v>-1.1202774283027499</v>
      </c>
      <c r="D176">
        <f t="shared" si="2"/>
        <v>1.7044365329476951E-2</v>
      </c>
    </row>
    <row r="177" spans="1:4" x14ac:dyDescent="0.25">
      <c r="A177" t="s">
        <v>204</v>
      </c>
      <c r="B177">
        <f>'Purchases FIM Calculation'!P178+'Purchases FIM Calculation'!W178+'Taxes Transfers FIM Calculation'!M178</f>
        <v>-1.4964735221662435</v>
      </c>
      <c r="C177">
        <v>-1.4106355722808199</v>
      </c>
      <c r="D177">
        <f t="shared" si="2"/>
        <v>-8.5837949885423592E-2</v>
      </c>
    </row>
    <row r="178" spans="1:4" x14ac:dyDescent="0.25">
      <c r="A178" t="s">
        <v>205</v>
      </c>
      <c r="B178">
        <f>'Purchases FIM Calculation'!P179+'Purchases FIM Calculation'!W179+'Taxes Transfers FIM Calculation'!M179</f>
        <v>-1.2920709455879629</v>
      </c>
      <c r="C178">
        <v>-1.3239865886655</v>
      </c>
      <c r="D178">
        <f t="shared" si="2"/>
        <v>3.1915643077537137E-2</v>
      </c>
    </row>
    <row r="179" spans="1:4" x14ac:dyDescent="0.25">
      <c r="A179" t="s">
        <v>206</v>
      </c>
      <c r="B179">
        <f>'Purchases FIM Calculation'!P180+'Purchases FIM Calculation'!W180+'Taxes Transfers FIM Calculation'!M180</f>
        <v>-0.75909531812556053</v>
      </c>
      <c r="C179">
        <v>-0.73207322599976299</v>
      </c>
      <c r="D179">
        <f t="shared" si="2"/>
        <v>-2.7022092125797537E-2</v>
      </c>
    </row>
    <row r="180" spans="1:4" x14ac:dyDescent="0.25">
      <c r="A180" t="s">
        <v>207</v>
      </c>
      <c r="B180">
        <f>'Purchases FIM Calculation'!P181+'Purchases FIM Calculation'!W181+'Taxes Transfers FIM Calculation'!M181</f>
        <v>-0.18704541371129038</v>
      </c>
      <c r="C180">
        <v>-0.18027637864322901</v>
      </c>
      <c r="D180">
        <f t="shared" si="2"/>
        <v>-6.7690350680613687E-3</v>
      </c>
    </row>
    <row r="181" spans="1:4" x14ac:dyDescent="0.25">
      <c r="A181" t="s">
        <v>208</v>
      </c>
      <c r="B181">
        <f>'Purchases FIM Calculation'!P182+'Purchases FIM Calculation'!W182+'Taxes Transfers FIM Calculation'!M182</f>
        <v>-0.5919100787874445</v>
      </c>
      <c r="C181">
        <v>-0.58934660128962002</v>
      </c>
      <c r="D181">
        <f t="shared" si="2"/>
        <v>-2.5634774978244845E-3</v>
      </c>
    </row>
    <row r="182" spans="1:4" x14ac:dyDescent="0.25">
      <c r="A182" t="s">
        <v>209</v>
      </c>
      <c r="B182">
        <f>'Purchases FIM Calculation'!P183+'Purchases FIM Calculation'!W183+'Taxes Transfers FIM Calculation'!M183</f>
        <v>2.2208459202747277E-2</v>
      </c>
      <c r="C182">
        <v>5.9592029140276302E-2</v>
      </c>
      <c r="D182">
        <f t="shared" si="2"/>
        <v>-3.7383569937529025E-2</v>
      </c>
    </row>
    <row r="183" spans="1:4" x14ac:dyDescent="0.25">
      <c r="A183" t="s">
        <v>210</v>
      </c>
      <c r="B183">
        <f>'Purchases FIM Calculation'!P184+'Purchases FIM Calculation'!W184+'Taxes Transfers FIM Calculation'!M184</f>
        <v>0.32583097885503126</v>
      </c>
      <c r="C183">
        <v>0.30639893824824199</v>
      </c>
      <c r="D183">
        <f t="shared" si="2"/>
        <v>1.9432040606789269E-2</v>
      </c>
    </row>
    <row r="184" spans="1:4" x14ac:dyDescent="0.25">
      <c r="A184" t="s">
        <v>211</v>
      </c>
      <c r="B184">
        <f>'Purchases FIM Calculation'!P185+'Purchases FIM Calculation'!W185+'Taxes Transfers FIM Calculation'!M185</f>
        <v>-5.0378345774651119E-2</v>
      </c>
      <c r="C184">
        <v>-4.6380575606541602E-2</v>
      </c>
      <c r="D184">
        <f t="shared" si="2"/>
        <v>-3.9977701681095171E-3</v>
      </c>
    </row>
    <row r="185" spans="1:4" x14ac:dyDescent="0.25">
      <c r="A185" t="s">
        <v>212</v>
      </c>
      <c r="B185">
        <f>'Purchases FIM Calculation'!P186+'Purchases FIM Calculation'!W186+'Taxes Transfers FIM Calculation'!M186</f>
        <v>-0.15848707390454217</v>
      </c>
      <c r="C185">
        <v>-0.144892108103123</v>
      </c>
      <c r="D185">
        <f t="shared" si="2"/>
        <v>-1.3594965801419168E-2</v>
      </c>
    </row>
    <row r="186" spans="1:4" x14ac:dyDescent="0.25">
      <c r="A186" t="s">
        <v>213</v>
      </c>
      <c r="B186">
        <f>'Purchases FIM Calculation'!P187+'Purchases FIM Calculation'!W187+'Taxes Transfers FIM Calculation'!M187</f>
        <v>0.29071367869098358</v>
      </c>
      <c r="C186">
        <v>0.32584563056445898</v>
      </c>
      <c r="D186">
        <f t="shared" si="2"/>
        <v>-3.5131951873475398E-2</v>
      </c>
    </row>
    <row r="187" spans="1:4" x14ac:dyDescent="0.25">
      <c r="A187" t="s">
        <v>214</v>
      </c>
      <c r="B187">
        <f>'Purchases FIM Calculation'!P188+'Purchases FIM Calculation'!W188+'Taxes Transfers FIM Calculation'!M188</f>
        <v>-0.378039673076079</v>
      </c>
      <c r="C187">
        <v>-0.38790394916568</v>
      </c>
      <c r="D187">
        <f t="shared" si="2"/>
        <v>9.8642760896009984E-3</v>
      </c>
    </row>
    <row r="188" spans="1:4" x14ac:dyDescent="0.25">
      <c r="A188" t="s">
        <v>215</v>
      </c>
      <c r="B188">
        <f>'Purchases FIM Calculation'!P189+'Purchases FIM Calculation'!W189+'Taxes Transfers FIM Calculation'!M189</f>
        <v>-0.13925103083753401</v>
      </c>
      <c r="C188">
        <v>-0.13315247840314201</v>
      </c>
      <c r="D188">
        <f t="shared" si="2"/>
        <v>-6.0985524343920017E-3</v>
      </c>
    </row>
    <row r="189" spans="1:4" x14ac:dyDescent="0.25">
      <c r="A189" t="s">
        <v>216</v>
      </c>
      <c r="B189">
        <f>'Purchases FIM Calculation'!P190+'Purchases FIM Calculation'!W190+'Taxes Transfers FIM Calculation'!M190</f>
        <v>-0.22507612537946595</v>
      </c>
      <c r="C189">
        <v>-0.22278900314581801</v>
      </c>
      <c r="D189">
        <f t="shared" si="2"/>
        <v>-2.2871222336479369E-3</v>
      </c>
    </row>
    <row r="190" spans="1:4" x14ac:dyDescent="0.25">
      <c r="A190" t="s">
        <v>217</v>
      </c>
      <c r="B190">
        <f>'Purchases FIM Calculation'!P191+'Purchases FIM Calculation'!W191+'Taxes Transfers FIM Calculation'!M191</f>
        <v>-0.31920783839321698</v>
      </c>
      <c r="C190">
        <v>-0.34709659045345498</v>
      </c>
      <c r="D190">
        <f t="shared" si="2"/>
        <v>2.7888752060237998E-2</v>
      </c>
    </row>
    <row r="191" spans="1:4" x14ac:dyDescent="0.25">
      <c r="A191" t="s">
        <v>218</v>
      </c>
      <c r="B191">
        <f>'Purchases FIM Calculation'!P192+'Purchases FIM Calculation'!W192+'Taxes Transfers FIM Calculation'!M192</f>
        <v>1.1191274130235476E-2</v>
      </c>
      <c r="C191">
        <v>1.09784156296699E-2</v>
      </c>
      <c r="D191">
        <f t="shared" si="2"/>
        <v>2.1285850056557663E-4</v>
      </c>
    </row>
    <row r="192" spans="1:4" x14ac:dyDescent="0.25">
      <c r="A192" t="s">
        <v>219</v>
      </c>
      <c r="B192">
        <f>'Purchases FIM Calculation'!P193+'Purchases FIM Calculation'!W193+'Taxes Transfers FIM Calculation'!M193</f>
        <v>-0.15147304783471152</v>
      </c>
      <c r="C192">
        <v>-0.175445140430952</v>
      </c>
      <c r="D192">
        <f t="shared" si="2"/>
        <v>2.3972092596240474E-2</v>
      </c>
    </row>
    <row r="193" spans="1:4" x14ac:dyDescent="0.25">
      <c r="A193" t="s">
        <v>220</v>
      </c>
      <c r="B193">
        <f>'Purchases FIM Calculation'!P194+'Purchases FIM Calculation'!W194+'Taxes Transfers FIM Calculation'!M194</f>
        <v>0.19607878721363051</v>
      </c>
      <c r="C193">
        <v>0.160569862450721</v>
      </c>
      <c r="D193">
        <f t="shared" si="2"/>
        <v>3.5508924762909511E-2</v>
      </c>
    </row>
    <row r="194" spans="1:4" x14ac:dyDescent="0.25">
      <c r="A194" t="s">
        <v>221</v>
      </c>
      <c r="B194">
        <f>'Purchases FIM Calculation'!P195+'Purchases FIM Calculation'!W195+'Taxes Transfers FIM Calculation'!M195</f>
        <v>-8.216579064951722E-2</v>
      </c>
      <c r="C194">
        <v>-0.110753579861256</v>
      </c>
      <c r="D194">
        <f t="shared" si="2"/>
        <v>2.8587789211738782E-2</v>
      </c>
    </row>
    <row r="195" spans="1:4" x14ac:dyDescent="0.25">
      <c r="A195" t="s">
        <v>222</v>
      </c>
      <c r="B195">
        <f>'Purchases FIM Calculation'!P196+'Purchases FIM Calculation'!W196+'Taxes Transfers FIM Calculation'!M196</f>
        <v>0.41923263611647338</v>
      </c>
      <c r="C195">
        <v>0.39038097423305101</v>
      </c>
      <c r="D195">
        <f t="shared" si="2"/>
        <v>2.8851661883422364E-2</v>
      </c>
    </row>
    <row r="196" spans="1:4" x14ac:dyDescent="0.25">
      <c r="A196" t="s">
        <v>223</v>
      </c>
      <c r="B196">
        <f>'Purchases FIM Calculation'!P197+'Purchases FIM Calculation'!W197+'Taxes Transfers FIM Calculation'!M197</f>
        <v>0.28757710156717664</v>
      </c>
      <c r="C196">
        <v>0.25554851611898599</v>
      </c>
      <c r="D196">
        <f t="shared" ref="D196:D228" si="3">B196-C196</f>
        <v>3.202858544819065E-2</v>
      </c>
    </row>
    <row r="197" spans="1:4" x14ac:dyDescent="0.25">
      <c r="A197" t="s">
        <v>224</v>
      </c>
      <c r="B197">
        <f>'Purchases FIM Calculation'!P198+'Purchases FIM Calculation'!W198+'Taxes Transfers FIM Calculation'!M198</f>
        <v>-0.20383989978890632</v>
      </c>
      <c r="C197">
        <v>-0.19799659213682899</v>
      </c>
      <c r="D197">
        <f t="shared" si="3"/>
        <v>-5.8433076520773286E-3</v>
      </c>
    </row>
    <row r="198" spans="1:4" x14ac:dyDescent="0.25">
      <c r="A198" t="s">
        <v>225</v>
      </c>
      <c r="B198">
        <f>'Purchases FIM Calculation'!P199+'Purchases FIM Calculation'!W199+'Taxes Transfers FIM Calculation'!M199</f>
        <v>0.64274627837762699</v>
      </c>
      <c r="C198">
        <v>0.70970379289901897</v>
      </c>
      <c r="D198">
        <f t="shared" si="3"/>
        <v>-6.6957514521391981E-2</v>
      </c>
    </row>
    <row r="199" spans="1:4" x14ac:dyDescent="0.25">
      <c r="A199" t="s">
        <v>226</v>
      </c>
      <c r="B199">
        <f>'Purchases FIM Calculation'!P200+'Purchases FIM Calculation'!W200+'Taxes Transfers FIM Calculation'!M200</f>
        <v>0.6963324694594315</v>
      </c>
      <c r="C199">
        <v>0.62576595015421099</v>
      </c>
      <c r="D199">
        <f t="shared" si="3"/>
        <v>7.056651930522051E-2</v>
      </c>
    </row>
    <row r="200" spans="1:4" x14ac:dyDescent="0.25">
      <c r="A200" t="s">
        <v>227</v>
      </c>
      <c r="B200">
        <f>'Purchases FIM Calculation'!P201+'Purchases FIM Calculation'!W201+'Taxes Transfers FIM Calculation'!M201</f>
        <v>0.6850754390947309</v>
      </c>
      <c r="C200">
        <v>0.65890821722486304</v>
      </c>
      <c r="D200">
        <f t="shared" si="3"/>
        <v>2.6167221869867863E-2</v>
      </c>
    </row>
    <row r="201" spans="1:4" x14ac:dyDescent="0.25">
      <c r="A201" t="s">
        <v>228</v>
      </c>
      <c r="B201">
        <f>'Purchases FIM Calculation'!P202+'Purchases FIM Calculation'!W202+'Taxes Transfers FIM Calculation'!M202</f>
        <v>0.54096289305052492</v>
      </c>
      <c r="C201">
        <v>0.50660369517757697</v>
      </c>
      <c r="D201">
        <f t="shared" si="3"/>
        <v>3.4359197872947944E-2</v>
      </c>
    </row>
    <row r="202" spans="1:4" x14ac:dyDescent="0.25">
      <c r="A202" t="s">
        <v>229</v>
      </c>
      <c r="B202">
        <f>'Purchases FIM Calculation'!P203+'Purchases FIM Calculation'!W203+'Taxes Transfers FIM Calculation'!M203</f>
        <v>0.50881771175136925</v>
      </c>
      <c r="C202">
        <v>0.45506717504051297</v>
      </c>
      <c r="D202">
        <f t="shared" si="3"/>
        <v>5.3750536710856278E-2</v>
      </c>
    </row>
    <row r="203" spans="1:4" x14ac:dyDescent="0.25">
      <c r="A203" t="s">
        <v>230</v>
      </c>
      <c r="B203">
        <f>'Purchases FIM Calculation'!P204+'Purchases FIM Calculation'!W204+'Taxes Transfers FIM Calculation'!M204</f>
        <v>10.823999777478313</v>
      </c>
      <c r="C203">
        <v>14.257643554784901</v>
      </c>
      <c r="D203">
        <f t="shared" si="3"/>
        <v>-3.4336437773065871</v>
      </c>
    </row>
    <row r="204" spans="1:4" x14ac:dyDescent="0.25">
      <c r="A204" t="s">
        <v>231</v>
      </c>
      <c r="B204">
        <f>'Purchases FIM Calculation'!P205+'Purchases FIM Calculation'!W205+'Taxes Transfers FIM Calculation'!M205</f>
        <v>4.1822233588512105</v>
      </c>
      <c r="C204">
        <v>2.8363907030032598</v>
      </c>
      <c r="D204">
        <f t="shared" si="3"/>
        <v>1.3458326558479508</v>
      </c>
    </row>
    <row r="205" spans="1:4" x14ac:dyDescent="0.25">
      <c r="A205" t="s">
        <v>232</v>
      </c>
      <c r="B205">
        <f>'Purchases FIM Calculation'!P206+'Purchases FIM Calculation'!W206+'Taxes Transfers FIM Calculation'!M206</f>
        <v>-3.6073670998847804</v>
      </c>
      <c r="C205">
        <v>-3.4064401030928599</v>
      </c>
      <c r="D205">
        <f t="shared" si="3"/>
        <v>-0.2009269967919205</v>
      </c>
    </row>
    <row r="206" spans="1:4" x14ac:dyDescent="0.25">
      <c r="A206" t="s">
        <v>233</v>
      </c>
      <c r="B206">
        <f>'Purchases FIM Calculation'!P207+'Purchases FIM Calculation'!W207+'Taxes Transfers FIM Calculation'!M207</f>
        <v>8.596754604702797</v>
      </c>
      <c r="C206">
        <v>7.9217178875392298</v>
      </c>
      <c r="D206">
        <f t="shared" si="3"/>
        <v>0.67503671716356717</v>
      </c>
    </row>
    <row r="207" spans="1:4" x14ac:dyDescent="0.25">
      <c r="A207" t="s">
        <v>234</v>
      </c>
      <c r="B207">
        <f>'Purchases FIM Calculation'!P208+'Purchases FIM Calculation'!W208+'Taxes Transfers FIM Calculation'!M208</f>
        <v>-2.3605214829465844</v>
      </c>
      <c r="C207">
        <v>-2.2146366856995998</v>
      </c>
      <c r="D207">
        <f t="shared" si="3"/>
        <v>-0.14588479724698455</v>
      </c>
    </row>
    <row r="208" spans="1:4" x14ac:dyDescent="0.25">
      <c r="A208" t="s">
        <v>235</v>
      </c>
      <c r="B208">
        <f>'Purchases FIM Calculation'!P209+'Purchases FIM Calculation'!W209+'Taxes Transfers FIM Calculation'!M209</f>
        <v>-2.9447441062832769</v>
      </c>
      <c r="C208">
        <v>-2.7908975116430099</v>
      </c>
      <c r="D208">
        <f t="shared" si="3"/>
        <v>-0.15384659464026695</v>
      </c>
    </row>
    <row r="209" spans="1:4" x14ac:dyDescent="0.25">
      <c r="A209" t="s">
        <v>236</v>
      </c>
      <c r="B209">
        <f>'Purchases FIM Calculation'!P210+'Purchases FIM Calculation'!W210+'Taxes Transfers FIM Calculation'!M210</f>
        <v>-2.91080810064464</v>
      </c>
      <c r="C209">
        <v>-2.7785215806156698</v>
      </c>
      <c r="D209">
        <f t="shared" si="3"/>
        <v>-0.13228652002897023</v>
      </c>
    </row>
    <row r="210" spans="1:4" x14ac:dyDescent="0.25">
      <c r="A210" t="s">
        <v>237</v>
      </c>
      <c r="B210">
        <f>'Purchases FIM Calculation'!P211+'Purchases FIM Calculation'!W211+'Taxes Transfers FIM Calculation'!M211</f>
        <v>-3.9351778863967835</v>
      </c>
      <c r="C210">
        <v>-3.7362384131293398</v>
      </c>
      <c r="D210">
        <f t="shared" si="3"/>
        <v>-0.19893947326744366</v>
      </c>
    </row>
    <row r="211" spans="1:4" x14ac:dyDescent="0.25">
      <c r="A211" t="s">
        <v>238</v>
      </c>
      <c r="B211">
        <f>'Purchases FIM Calculation'!P212+'Purchases FIM Calculation'!W212+'Taxes Transfers FIM Calculation'!M212</f>
        <v>-4.750676833116934</v>
      </c>
      <c r="C211">
        <v>-4.5334149690737897</v>
      </c>
      <c r="D211">
        <f t="shared" si="3"/>
        <v>-0.21726186404314429</v>
      </c>
    </row>
    <row r="212" spans="1:4" x14ac:dyDescent="0.25">
      <c r="A212" t="s">
        <v>239</v>
      </c>
      <c r="B212">
        <f>'Purchases FIM Calculation'!P213+'Purchases FIM Calculation'!W213+'Taxes Transfers FIM Calculation'!M213</f>
        <v>-2.5208611148114159</v>
      </c>
      <c r="C212">
        <v>-2.2697340757794202</v>
      </c>
      <c r="D212">
        <f t="shared" si="3"/>
        <v>-0.25112703903199574</v>
      </c>
    </row>
    <row r="213" spans="1:4" x14ac:dyDescent="0.25">
      <c r="A213" t="s">
        <v>240</v>
      </c>
      <c r="B213">
        <f>'Purchases FIM Calculation'!P214+'Purchases FIM Calculation'!W214+'Taxes Transfers FIM Calculation'!M214</f>
        <v>-0.28329358495377638</v>
      </c>
      <c r="C213">
        <v>-0.18275216872619701</v>
      </c>
      <c r="D213">
        <f t="shared" si="3"/>
        <v>-0.10054141622757937</v>
      </c>
    </row>
    <row r="214" spans="1:4" x14ac:dyDescent="0.25">
      <c r="A214" t="s">
        <v>241</v>
      </c>
      <c r="B214">
        <f>'Purchases FIM Calculation'!P215+'Purchases FIM Calculation'!W215+'Taxes Transfers FIM Calculation'!M215</f>
        <v>-0.12825384939525752</v>
      </c>
      <c r="C214">
        <v>3.8004130126989603E-2</v>
      </c>
      <c r="D214">
        <f t="shared" si="3"/>
        <v>-0.16625797952224713</v>
      </c>
    </row>
    <row r="215" spans="1:4" x14ac:dyDescent="0.25">
      <c r="A215" t="s">
        <v>242</v>
      </c>
      <c r="B215">
        <f>'Purchases FIM Calculation'!P216+'Purchases FIM Calculation'!W216+'Taxes Transfers FIM Calculation'!M216</f>
        <v>-0.71201769319786457</v>
      </c>
      <c r="C215">
        <v>-0.54340196250259898</v>
      </c>
      <c r="D215">
        <f t="shared" si="3"/>
        <v>-0.16861573069526559</v>
      </c>
    </row>
    <row r="216" spans="1:4" x14ac:dyDescent="0.25">
      <c r="A216" t="s">
        <v>243</v>
      </c>
      <c r="B216">
        <f>'Purchases FIM Calculation'!P217+'Purchases FIM Calculation'!W217+'Taxes Transfers FIM Calculation'!M217</f>
        <v>0.13198216380695382</v>
      </c>
      <c r="C216">
        <v>0.14261899904846101</v>
      </c>
      <c r="D216">
        <f t="shared" si="3"/>
        <v>-1.0636835241507187E-2</v>
      </c>
    </row>
    <row r="217" spans="1:4" x14ac:dyDescent="0.25">
      <c r="A217" t="s">
        <v>244</v>
      </c>
      <c r="B217">
        <f>'Purchases FIM Calculation'!P218+'Purchases FIM Calculation'!W218+'Taxes Transfers FIM Calculation'!M218</f>
        <v>-0.49762957715373668</v>
      </c>
      <c r="C217">
        <v>-0.40265430616266401</v>
      </c>
      <c r="D217">
        <f t="shared" si="3"/>
        <v>-9.4975270991072669E-2</v>
      </c>
    </row>
    <row r="218" spans="1:4" x14ac:dyDescent="0.25">
      <c r="A218" t="s">
        <v>245</v>
      </c>
      <c r="B218">
        <f>'Purchases FIM Calculation'!P219+'Purchases FIM Calculation'!W219+'Taxes Transfers FIM Calculation'!M219</f>
        <v>3.955119106439918E-2</v>
      </c>
      <c r="C218">
        <v>3.1613023329246599E-2</v>
      </c>
      <c r="D218">
        <f t="shared" si="3"/>
        <v>7.9381677351525806E-3</v>
      </c>
    </row>
    <row r="219" spans="1:4" x14ac:dyDescent="0.25">
      <c r="A219" t="s">
        <v>246</v>
      </c>
      <c r="B219">
        <f>'Purchases FIM Calculation'!P220+'Purchases FIM Calculation'!W220+'Taxes Transfers FIM Calculation'!M220</f>
        <v>0.14892561314233113</v>
      </c>
      <c r="C219">
        <v>0.16151502958723399</v>
      </c>
      <c r="D219">
        <f t="shared" si="3"/>
        <v>-1.2589416444902857E-2</v>
      </c>
    </row>
    <row r="220" spans="1:4" x14ac:dyDescent="0.25">
      <c r="A220" t="s">
        <v>247</v>
      </c>
      <c r="B220">
        <f>'Purchases FIM Calculation'!P221+'Purchases FIM Calculation'!W221+'Taxes Transfers FIM Calculation'!M221</f>
        <v>0.54549809252187043</v>
      </c>
      <c r="C220">
        <v>0.50653811916486802</v>
      </c>
      <c r="D220">
        <f t="shared" si="3"/>
        <v>3.8959973357002409E-2</v>
      </c>
    </row>
    <row r="221" spans="1:4" x14ac:dyDescent="0.25">
      <c r="A221" t="s">
        <v>248</v>
      </c>
      <c r="B221">
        <f>'Purchases FIM Calculation'!P222+'Purchases FIM Calculation'!W222+'Taxes Transfers FIM Calculation'!M222</f>
        <v>-0.34279132174776239</v>
      </c>
      <c r="C221">
        <v>-0.203140685169312</v>
      </c>
      <c r="D221">
        <f t="shared" si="3"/>
        <v>-0.13965063657845039</v>
      </c>
    </row>
    <row r="222" spans="1:4" x14ac:dyDescent="0.25">
      <c r="A222" t="s">
        <v>249</v>
      </c>
      <c r="B222">
        <f>'Purchases FIM Calculation'!P223+'Purchases FIM Calculation'!W223+'Taxes Transfers FIM Calculation'!M223</f>
        <v>-0.41454914307323426</v>
      </c>
      <c r="C222">
        <v>-0.223474863669304</v>
      </c>
      <c r="D222">
        <f t="shared" si="3"/>
        <v>-0.19107427940393026</v>
      </c>
    </row>
    <row r="223" spans="1:4" x14ac:dyDescent="0.25">
      <c r="A223" t="s">
        <v>250</v>
      </c>
      <c r="B223">
        <f>'Purchases FIM Calculation'!P224+'Purchases FIM Calculation'!W224+'Taxes Transfers FIM Calculation'!M224</f>
        <v>-0.32511674023025461</v>
      </c>
      <c r="C223">
        <v>-0.17956670811963801</v>
      </c>
      <c r="D223">
        <f t="shared" si="3"/>
        <v>-0.1455500321106166</v>
      </c>
    </row>
    <row r="224" spans="1:4" x14ac:dyDescent="0.25">
      <c r="A224" t="s">
        <v>251</v>
      </c>
      <c r="B224">
        <f>'Purchases FIM Calculation'!P225+'Purchases FIM Calculation'!W225+'Taxes Transfers FIM Calculation'!M225</f>
        <v>-9.7703509225404994E-2</v>
      </c>
      <c r="C224">
        <v>-8.2862795023208605E-2</v>
      </c>
      <c r="D224">
        <f t="shared" si="3"/>
        <v>-1.4840714202196389E-2</v>
      </c>
    </row>
    <row r="225" spans="1:4" x14ac:dyDescent="0.25">
      <c r="A225" t="s">
        <v>252</v>
      </c>
      <c r="B225">
        <f>'Purchases FIM Calculation'!P226+'Purchases FIM Calculation'!W226+'Taxes Transfers FIM Calculation'!M226</f>
        <v>-0.28217682067899885</v>
      </c>
      <c r="C225">
        <v>-0.38281119048177997</v>
      </c>
      <c r="D225">
        <f t="shared" si="3"/>
        <v>0.10063436980278112</v>
      </c>
    </row>
    <row r="226" spans="1:4" x14ac:dyDescent="0.25">
      <c r="A226" t="s">
        <v>253</v>
      </c>
      <c r="B226">
        <f>'Purchases FIM Calculation'!P227+'Purchases FIM Calculation'!W227+'Taxes Transfers FIM Calculation'!M227</f>
        <v>-0.33368917458561681</v>
      </c>
      <c r="C226">
        <v>-4.1572683562440801E-2</v>
      </c>
      <c r="D226">
        <f t="shared" si="3"/>
        <v>-0.29211649102317599</v>
      </c>
    </row>
    <row r="227" spans="1:4" x14ac:dyDescent="0.25">
      <c r="A227" t="s">
        <v>254</v>
      </c>
      <c r="B227">
        <f>'Purchases FIM Calculation'!P228+'Purchases FIM Calculation'!W228+'Taxes Transfers FIM Calculation'!M228</f>
        <v>-0.39676598158119325</v>
      </c>
      <c r="C227">
        <v>-5.72233439146475E-2</v>
      </c>
      <c r="D227">
        <f t="shared" si="3"/>
        <v>-0.33954263766654574</v>
      </c>
    </row>
    <row r="228" spans="1:4" x14ac:dyDescent="0.25">
      <c r="A228" t="s">
        <v>255</v>
      </c>
      <c r="B228">
        <f>'Purchases FIM Calculation'!P229+'Purchases FIM Calculation'!W229+'Taxes Transfers FIM Calculation'!M229</f>
        <v>-0.31327966651670486</v>
      </c>
      <c r="C228">
        <v>-0.169383485377084</v>
      </c>
      <c r="D228">
        <f t="shared" si="3"/>
        <v>-0.14389618113962085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80F5-0786-46DB-9FF6-1257471F1E17}">
  <dimension ref="A1:X261"/>
  <sheetViews>
    <sheetView tabSelected="1" topLeftCell="R175" zoomScaleNormal="100" workbookViewId="0">
      <selection activeCell="W115" sqref="W115"/>
    </sheetView>
  </sheetViews>
  <sheetFormatPr defaultRowHeight="15" x14ac:dyDescent="0.25"/>
  <cols>
    <col min="2" max="2" width="16.7109375" customWidth="1"/>
    <col min="3" max="3" width="18" customWidth="1"/>
    <col min="4" max="4" width="15.28515625" customWidth="1"/>
    <col min="5" max="5" width="17.42578125" customWidth="1"/>
    <col min="6" max="6" width="27.140625" customWidth="1"/>
    <col min="7" max="7" width="26.42578125" customWidth="1"/>
    <col min="8" max="8" width="27.140625" customWidth="1"/>
    <col min="9" max="9" width="25.140625" customWidth="1"/>
    <col min="10" max="10" width="24.140625" customWidth="1"/>
    <col min="11" max="11" width="25" customWidth="1"/>
    <col min="12" max="12" width="19.140625" style="6" customWidth="1"/>
    <col min="13" max="13" width="21.5703125" customWidth="1"/>
    <col min="14" max="14" width="21.7109375" customWidth="1"/>
    <col min="15" max="15" width="27.85546875" customWidth="1"/>
    <col min="16" max="17" width="22.5703125" customWidth="1"/>
    <col min="18" max="18" width="22.5703125" style="6" customWidth="1"/>
    <col min="19" max="19" width="22" customWidth="1"/>
    <col min="20" max="20" width="27" customWidth="1"/>
    <col min="21" max="21" width="38.28515625" customWidth="1"/>
    <col min="22" max="22" width="28.28515625" customWidth="1"/>
    <col min="23" max="23" width="46.28515625" customWidth="1"/>
    <col min="24" max="24" width="26.42578125" customWidth="1"/>
  </cols>
  <sheetData>
    <row r="1" spans="1:24" x14ac:dyDescent="0.25">
      <c r="A1" s="11" t="s">
        <v>317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2"/>
      <c r="M1" s="14" t="s">
        <v>319</v>
      </c>
      <c r="N1" s="18"/>
      <c r="O1" s="18"/>
      <c r="P1" s="18"/>
      <c r="Q1" s="18"/>
      <c r="R1" s="15"/>
      <c r="S1" s="17" t="s">
        <v>325</v>
      </c>
      <c r="T1" s="16"/>
      <c r="U1" s="16"/>
      <c r="V1" s="16"/>
      <c r="W1" s="16"/>
      <c r="X1" s="16"/>
    </row>
    <row r="2" spans="1:24" ht="30" x14ac:dyDescent="0.25">
      <c r="A2" s="1" t="s">
        <v>0</v>
      </c>
      <c r="B2" s="1" t="s">
        <v>308</v>
      </c>
      <c r="C2" s="1" t="s">
        <v>309</v>
      </c>
      <c r="D2" s="1" t="s">
        <v>310</v>
      </c>
      <c r="E2" s="1" t="s">
        <v>311</v>
      </c>
      <c r="F2" s="1" t="s">
        <v>314</v>
      </c>
      <c r="G2" s="1" t="s">
        <v>315</v>
      </c>
      <c r="H2" s="1" t="s">
        <v>316</v>
      </c>
      <c r="I2" s="1" t="s">
        <v>313</v>
      </c>
      <c r="J2" s="1" t="s">
        <v>297</v>
      </c>
      <c r="K2" s="1" t="s">
        <v>298</v>
      </c>
      <c r="L2" s="5" t="s">
        <v>303</v>
      </c>
      <c r="M2" s="10" t="s">
        <v>320</v>
      </c>
      <c r="N2" s="10" t="s">
        <v>323</v>
      </c>
      <c r="O2" s="10" t="s">
        <v>318</v>
      </c>
      <c r="P2" s="10" t="s">
        <v>327</v>
      </c>
      <c r="Q2" s="10" t="s">
        <v>326</v>
      </c>
      <c r="R2" s="13" t="s">
        <v>328</v>
      </c>
      <c r="S2" s="10" t="s">
        <v>321</v>
      </c>
      <c r="T2" s="10" t="s">
        <v>322</v>
      </c>
      <c r="U2" s="10" t="s">
        <v>324</v>
      </c>
      <c r="V2" s="10" t="s">
        <v>329</v>
      </c>
      <c r="W2" s="10" t="s">
        <v>330</v>
      </c>
      <c r="X2" s="10" t="s">
        <v>307</v>
      </c>
    </row>
    <row r="3" spans="1:24" x14ac:dyDescent="0.25">
      <c r="A3" t="s">
        <v>29</v>
      </c>
      <c r="B3">
        <v>133.6</v>
      </c>
      <c r="C3">
        <v>114.3</v>
      </c>
      <c r="D3">
        <v>0</v>
      </c>
      <c r="E3">
        <v>5.5759999999999996</v>
      </c>
      <c r="F3">
        <v>1.32039273219726E-2</v>
      </c>
      <c r="G3">
        <f>(1+F3)^4-1</f>
        <v>5.3871009949960857E-2</v>
      </c>
      <c r="H3">
        <v>2.11423161880719E-2</v>
      </c>
      <c r="I3">
        <f>(1+H3)^4-1</f>
        <v>8.7289252014640661E-2</v>
      </c>
      <c r="J3">
        <v>8.1069361437378102E-3</v>
      </c>
      <c r="K3">
        <f>(1+J3)^4-1</f>
        <v>3.2824214605861046E-2</v>
      </c>
      <c r="L3" s="6">
        <f>'Accessory Variables'!B2</f>
        <v>1051.2</v>
      </c>
      <c r="M3">
        <f>B3+D3+E3</f>
        <v>139.17599999999999</v>
      </c>
      <c r="S3">
        <f>C3-D3-E3</f>
        <v>108.724</v>
      </c>
    </row>
    <row r="4" spans="1:24" x14ac:dyDescent="0.25">
      <c r="A4" t="s">
        <v>30</v>
      </c>
      <c r="B4">
        <v>131.80000000000001</v>
      </c>
      <c r="C4">
        <v>117.4</v>
      </c>
      <c r="D4">
        <v>0</v>
      </c>
      <c r="E4">
        <v>5.2279999999999998</v>
      </c>
      <c r="F4">
        <v>1.32039273219726E-2</v>
      </c>
      <c r="G4">
        <f t="shared" ref="G4:G67" si="0">(1+F4)^4-1</f>
        <v>5.3871009949960857E-2</v>
      </c>
      <c r="H4">
        <v>2.11423161880719E-2</v>
      </c>
      <c r="I4">
        <f t="shared" ref="I4:I67" si="1">(1+H4)^4-1</f>
        <v>8.7289252014640661E-2</v>
      </c>
      <c r="J4">
        <v>8.1069361437378102E-3</v>
      </c>
      <c r="K4">
        <f t="shared" ref="K4:K67" si="2">(1+J4)^4-1</f>
        <v>3.2824214605861046E-2</v>
      </c>
      <c r="L4" s="6">
        <f>'Accessory Variables'!B3</f>
        <v>1067.4000000000001</v>
      </c>
      <c r="M4">
        <f t="shared" ref="M4:M67" si="3">B4+D4+E4</f>
        <v>137.02800000000002</v>
      </c>
      <c r="N4">
        <f>(M4/M3)^4</f>
        <v>0.93967976345342241</v>
      </c>
      <c r="O4">
        <f>(1+G4+K4)</f>
        <v>1.0866952245558219</v>
      </c>
      <c r="P4">
        <f>(N4-O4)*(M3/L3)*100</f>
        <v>-1.9464444267872478</v>
      </c>
      <c r="Q4">
        <v>-1.9652627041451101</v>
      </c>
      <c r="R4" s="6">
        <f>P4-Q4</f>
        <v>1.8818277357862234E-2</v>
      </c>
      <c r="S4">
        <f t="shared" ref="S4:S67" si="4">C4-D4-E4</f>
        <v>112.17200000000001</v>
      </c>
      <c r="T4">
        <f>(S4/S3)^4</f>
        <v>1.1330163204900088</v>
      </c>
      <c r="U4">
        <f>(1+I4+K4)</f>
        <v>1.1201134666205017</v>
      </c>
      <c r="V4">
        <f>(T4-U4)*(S3/L3)*100</f>
        <v>0.1334522340285661</v>
      </c>
      <c r="W4">
        <v>0.10331446693723199</v>
      </c>
      <c r="X4">
        <f>V4-W4</f>
        <v>3.0137767091334103E-2</v>
      </c>
    </row>
    <row r="5" spans="1:24" x14ac:dyDescent="0.25">
      <c r="A5" t="s">
        <v>31</v>
      </c>
      <c r="B5">
        <v>132.4</v>
      </c>
      <c r="C5">
        <v>122.2</v>
      </c>
      <c r="D5">
        <v>0</v>
      </c>
      <c r="E5">
        <v>4.8159999999999998</v>
      </c>
      <c r="F5">
        <v>1.7097349075517999E-2</v>
      </c>
      <c r="G5">
        <f t="shared" si="0"/>
        <v>7.0163389368692153E-2</v>
      </c>
      <c r="H5">
        <v>1.8077873918417801E-2</v>
      </c>
      <c r="I5">
        <f t="shared" si="1"/>
        <v>7.4296091716181234E-2</v>
      </c>
      <c r="J5">
        <v>7.8734267172859695E-3</v>
      </c>
      <c r="K5">
        <f t="shared" si="2"/>
        <v>3.1867608123247848E-2</v>
      </c>
      <c r="L5" s="6">
        <f>'Accessory Variables'!B4</f>
        <v>1086.0999999999999</v>
      </c>
      <c r="M5">
        <f>B5+D5+E5</f>
        <v>137.21600000000001</v>
      </c>
      <c r="N5">
        <f>(M5/M4)^4</f>
        <v>1.005499233821654</v>
      </c>
      <c r="O5">
        <f>(1+G5+K5)</f>
        <v>1.10203099749194</v>
      </c>
      <c r="P5">
        <f>(N5-O5)*(M4/L4)*100</f>
        <v>-1.2392312640258532</v>
      </c>
      <c r="Q5">
        <v>-1.2191264084420199</v>
      </c>
      <c r="R5" s="6">
        <f t="shared" ref="R5:R68" si="5">P5-Q5</f>
        <v>-2.0104855583833237E-2</v>
      </c>
      <c r="S5">
        <f t="shared" si="4"/>
        <v>117.384</v>
      </c>
      <c r="T5">
        <f t="shared" ref="T5:T68" si="6">(S5/S4)^4</f>
        <v>1.1992169682056311</v>
      </c>
      <c r="U5">
        <f t="shared" ref="U5:U68" si="7">(1+I5+K5)</f>
        <v>1.1061636998394291</v>
      </c>
      <c r="V5">
        <f t="shared" ref="V5:V68" si="8">(T5-U5)*(S4/L4)*100</f>
        <v>0.97788750413843073</v>
      </c>
      <c r="W5">
        <v>0.86021842571267804</v>
      </c>
      <c r="X5">
        <f t="shared" ref="X5:X68" si="9">V5-W5</f>
        <v>0.11766907842575269</v>
      </c>
    </row>
    <row r="6" spans="1:24" x14ac:dyDescent="0.25">
      <c r="A6" t="s">
        <v>32</v>
      </c>
      <c r="B6">
        <v>133.5</v>
      </c>
      <c r="C6">
        <v>125.2</v>
      </c>
      <c r="D6">
        <v>0</v>
      </c>
      <c r="E6">
        <v>4.9000000000000004</v>
      </c>
      <c r="F6">
        <v>1.27032798554454E-2</v>
      </c>
      <c r="G6">
        <f t="shared" si="0"/>
        <v>5.1789585259378379E-2</v>
      </c>
      <c r="H6">
        <v>1.89710122932161E-2</v>
      </c>
      <c r="I6">
        <f t="shared" si="1"/>
        <v>7.8070885161694248E-2</v>
      </c>
      <c r="J6">
        <v>7.7933645067913603E-3</v>
      </c>
      <c r="K6">
        <f t="shared" si="2"/>
        <v>3.1539774265785026E-2</v>
      </c>
      <c r="L6" s="6">
        <f>'Accessory Variables'!B5</f>
        <v>1088.5999999999999</v>
      </c>
      <c r="M6">
        <f t="shared" si="3"/>
        <v>138.4</v>
      </c>
      <c r="N6">
        <f>(M6/M5)^4</f>
        <v>1.0349642307531766</v>
      </c>
      <c r="O6">
        <f>(1+G6+K6)</f>
        <v>1.0833293595251634</v>
      </c>
      <c r="P6">
        <f>(N6-O6)*(M5/L5)*100</f>
        <v>-0.61103669179421305</v>
      </c>
      <c r="Q6">
        <v>-0.62613896537911895</v>
      </c>
      <c r="R6" s="6">
        <f t="shared" si="5"/>
        <v>1.5102273584905901E-2</v>
      </c>
      <c r="S6">
        <f t="shared" si="4"/>
        <v>120.3</v>
      </c>
      <c r="T6">
        <f t="shared" si="6"/>
        <v>1.103130497064658</v>
      </c>
      <c r="U6">
        <f t="shared" si="7"/>
        <v>1.1096106594274793</v>
      </c>
      <c r="V6">
        <f t="shared" si="8"/>
        <v>-7.0036587680453663E-2</v>
      </c>
      <c r="W6">
        <v>-7.79474468376673E-2</v>
      </c>
      <c r="X6">
        <f t="shared" si="9"/>
        <v>7.9108591572136372E-3</v>
      </c>
    </row>
    <row r="7" spans="1:24" x14ac:dyDescent="0.25">
      <c r="A7" t="s">
        <v>33</v>
      </c>
      <c r="B7">
        <v>133.30000000000001</v>
      </c>
      <c r="C7">
        <v>128.6</v>
      </c>
      <c r="D7">
        <v>0</v>
      </c>
      <c r="E7">
        <v>5.4640000000000004</v>
      </c>
      <c r="F7">
        <v>3.1684238983509E-2</v>
      </c>
      <c r="G7">
        <f t="shared" si="0"/>
        <v>0.13288853982038562</v>
      </c>
      <c r="H7">
        <v>2.27137324992552E-2</v>
      </c>
      <c r="I7">
        <f t="shared" si="1"/>
        <v>9.3997551326209905E-2</v>
      </c>
      <c r="J7">
        <v>8.0461039917514299E-3</v>
      </c>
      <c r="K7">
        <f t="shared" si="2"/>
        <v>3.2574942507235471E-2</v>
      </c>
      <c r="L7" s="6">
        <f>'Accessory Variables'!B6</f>
        <v>1135.2</v>
      </c>
      <c r="M7">
        <f t="shared" si="3"/>
        <v>138.76400000000001</v>
      </c>
      <c r="N7">
        <f>(M7/M6)^4</f>
        <v>1.0105618072566036</v>
      </c>
      <c r="O7">
        <f>(1+G7+K7)</f>
        <v>1.1654634823276211</v>
      </c>
      <c r="P7">
        <f>(N7-O7)*(M6/L6)*100</f>
        <v>-1.9693543845148649</v>
      </c>
      <c r="Q7">
        <v>-1.8571346777520601</v>
      </c>
      <c r="R7" s="6">
        <f t="shared" si="5"/>
        <v>-0.11221970676280479</v>
      </c>
      <c r="S7">
        <f t="shared" si="4"/>
        <v>123.136</v>
      </c>
      <c r="T7">
        <f t="shared" si="6"/>
        <v>1.0976848175737917</v>
      </c>
      <c r="U7">
        <f t="shared" si="7"/>
        <v>1.1265724938334454</v>
      </c>
      <c r="V7">
        <f t="shared" si="8"/>
        <v>-0.31923456311191828</v>
      </c>
      <c r="W7">
        <v>-0.336369070072295</v>
      </c>
      <c r="X7">
        <f t="shared" si="9"/>
        <v>1.7134506960376716E-2</v>
      </c>
    </row>
    <row r="8" spans="1:24" x14ac:dyDescent="0.25">
      <c r="A8" t="s">
        <v>34</v>
      </c>
      <c r="B8">
        <v>134.30000000000001</v>
      </c>
      <c r="C8">
        <v>131.9</v>
      </c>
      <c r="D8">
        <v>0</v>
      </c>
      <c r="E8">
        <v>6.3120000000000003</v>
      </c>
      <c r="F8">
        <v>1.8657303076358801E-2</v>
      </c>
      <c r="G8">
        <f t="shared" si="0"/>
        <v>7.6743881276563286E-2</v>
      </c>
      <c r="H8">
        <v>1.8058690744920902E-2</v>
      </c>
      <c r="I8">
        <f t="shared" si="1"/>
        <v>7.421512413451592E-2</v>
      </c>
      <c r="J8">
        <v>8.4750406400118106E-3</v>
      </c>
      <c r="K8">
        <f t="shared" si="2"/>
        <v>3.4333560525881435E-2</v>
      </c>
      <c r="L8" s="6">
        <f>'Accessory Variables'!B7</f>
        <v>1156.3</v>
      </c>
      <c r="M8">
        <f t="shared" si="3"/>
        <v>140.61200000000002</v>
      </c>
      <c r="N8">
        <f>(M8/M7)^4</f>
        <v>1.0543439268633361</v>
      </c>
      <c r="O8">
        <f>(1+G8+K8)</f>
        <v>1.1110774418024447</v>
      </c>
      <c r="P8">
        <f>(N8-O8)*(M7/L7)*100</f>
        <v>-0.69349625326025965</v>
      </c>
      <c r="Q8">
        <v>-0.67449527372465101</v>
      </c>
      <c r="R8" s="6">
        <f t="shared" si="5"/>
        <v>-1.9000979535608642E-2</v>
      </c>
      <c r="S8">
        <f t="shared" si="4"/>
        <v>125.58800000000001</v>
      </c>
      <c r="T8">
        <f t="shared" si="6"/>
        <v>1.0820626598248757</v>
      </c>
      <c r="U8">
        <f t="shared" si="7"/>
        <v>1.1085486846603974</v>
      </c>
      <c r="V8">
        <f t="shared" si="8"/>
        <v>-0.28729590857529896</v>
      </c>
      <c r="W8">
        <v>-0.29820944628899898</v>
      </c>
      <c r="X8">
        <f t="shared" si="9"/>
        <v>1.0913537713700017E-2</v>
      </c>
    </row>
    <row r="9" spans="1:24" x14ac:dyDescent="0.25">
      <c r="A9" t="s">
        <v>35</v>
      </c>
      <c r="B9">
        <v>135.6</v>
      </c>
      <c r="C9">
        <v>134.19999999999999</v>
      </c>
      <c r="D9">
        <v>0</v>
      </c>
      <c r="E9">
        <v>5.7560000000000002</v>
      </c>
      <c r="F9">
        <v>1.4508411791943201E-2</v>
      </c>
      <c r="G9">
        <f t="shared" si="0"/>
        <v>5.9308871287115039E-2</v>
      </c>
      <c r="H9">
        <v>1.4090551462699399E-2</v>
      </c>
      <c r="I9">
        <f t="shared" si="1"/>
        <v>5.7564697471050419E-2</v>
      </c>
      <c r="J9">
        <v>8.6936047669932091E-3</v>
      </c>
      <c r="K9">
        <f t="shared" si="2"/>
        <v>3.5230525570796978E-2</v>
      </c>
      <c r="L9" s="6">
        <f>'Accessory Variables'!B8</f>
        <v>1177.7</v>
      </c>
      <c r="M9">
        <f t="shared" si="3"/>
        <v>141.35599999999999</v>
      </c>
      <c r="N9">
        <f>(M9/M8)^4</f>
        <v>1.0213331945125597</v>
      </c>
      <c r="O9">
        <f>(1+G9+K9)</f>
        <v>1.094539396857912</v>
      </c>
      <c r="P9">
        <f>(N9-O9)*(M8/L8)*100</f>
        <v>-0.89022490047433089</v>
      </c>
      <c r="Q9">
        <v>-0.86769037080661704</v>
      </c>
      <c r="R9" s="6">
        <f t="shared" si="5"/>
        <v>-2.2534529667713854E-2</v>
      </c>
      <c r="S9">
        <f t="shared" si="4"/>
        <v>128.44399999999999</v>
      </c>
      <c r="T9">
        <f t="shared" si="6"/>
        <v>1.0941143404140943</v>
      </c>
      <c r="U9">
        <f t="shared" si="7"/>
        <v>1.0927952230418474</v>
      </c>
      <c r="V9">
        <f t="shared" si="8"/>
        <v>1.4327191260550142E-2</v>
      </c>
      <c r="W9">
        <v>-1.42015754699409E-2</v>
      </c>
      <c r="X9">
        <f t="shared" si="9"/>
        <v>2.852876673049104E-2</v>
      </c>
    </row>
    <row r="10" spans="1:24" x14ac:dyDescent="0.25">
      <c r="A10" t="s">
        <v>36</v>
      </c>
      <c r="B10">
        <v>134.69999999999999</v>
      </c>
      <c r="C10">
        <v>137.4</v>
      </c>
      <c r="D10">
        <v>0</v>
      </c>
      <c r="E10">
        <v>5.6440000000000001</v>
      </c>
      <c r="F10">
        <v>2.0437141842892598E-2</v>
      </c>
      <c r="G10">
        <f t="shared" si="0"/>
        <v>8.4288946902993489E-2</v>
      </c>
      <c r="H10">
        <v>1.0932430526167301E-2</v>
      </c>
      <c r="I10">
        <f t="shared" si="1"/>
        <v>4.4452071103041169E-2</v>
      </c>
      <c r="J10">
        <v>8.6366329700320304E-3</v>
      </c>
      <c r="K10">
        <f t="shared" si="2"/>
        <v>3.4996662893545416E-2</v>
      </c>
      <c r="L10" s="6">
        <f>'Accessory Variables'!B9</f>
        <v>1190.3</v>
      </c>
      <c r="M10">
        <f t="shared" si="3"/>
        <v>140.34399999999999</v>
      </c>
      <c r="N10">
        <f>(M10/M9)^4</f>
        <v>0.97166914550822037</v>
      </c>
      <c r="O10">
        <f>(1+G10+K10)</f>
        <v>1.1192856097965389</v>
      </c>
      <c r="P10">
        <f>(N10-O10)*(M9/L9)*100</f>
        <v>-1.7717986690956571</v>
      </c>
      <c r="Q10">
        <v>-1.73165479469868</v>
      </c>
      <c r="R10" s="6">
        <f t="shared" si="5"/>
        <v>-4.0143874396977086E-2</v>
      </c>
      <c r="S10">
        <f t="shared" si="4"/>
        <v>131.756</v>
      </c>
      <c r="T10">
        <f t="shared" si="6"/>
        <v>1.1072006157303171</v>
      </c>
      <c r="U10">
        <f t="shared" si="7"/>
        <v>1.0794487339965866</v>
      </c>
      <c r="V10">
        <f t="shared" si="8"/>
        <v>0.30267153752290799</v>
      </c>
      <c r="W10">
        <v>0.27977486368939702</v>
      </c>
      <c r="X10">
        <f t="shared" si="9"/>
        <v>2.2896673833510961E-2</v>
      </c>
    </row>
    <row r="11" spans="1:24" x14ac:dyDescent="0.25">
      <c r="A11" t="s">
        <v>37</v>
      </c>
      <c r="B11">
        <v>141.4</v>
      </c>
      <c r="C11">
        <v>140.80000000000001</v>
      </c>
      <c r="D11">
        <v>0</v>
      </c>
      <c r="E11">
        <v>5.6680000000000001</v>
      </c>
      <c r="F11">
        <v>4.12980817016202E-2</v>
      </c>
      <c r="G11">
        <f t="shared" si="0"/>
        <v>0.17571016568331377</v>
      </c>
      <c r="H11">
        <v>2.2395869671387701E-2</v>
      </c>
      <c r="I11">
        <f t="shared" si="1"/>
        <v>9.2638112964417374E-2</v>
      </c>
      <c r="J11">
        <v>8.3668601132196301E-3</v>
      </c>
      <c r="K11">
        <f t="shared" si="2"/>
        <v>3.3889814308765809E-2</v>
      </c>
      <c r="L11" s="6">
        <f>'Accessory Variables'!B10</f>
        <v>1230.5999999999999</v>
      </c>
      <c r="M11">
        <f t="shared" si="3"/>
        <v>147.06800000000001</v>
      </c>
      <c r="N11">
        <f>(M11/M10)^4</f>
        <v>1.2058612632289663</v>
      </c>
      <c r="O11">
        <f>(1+G11+K11)</f>
        <v>1.2095999799920796</v>
      </c>
      <c r="P11">
        <f>(N11-O11)*(M10/L10)*100</f>
        <v>-4.4081867210146737E-2</v>
      </c>
      <c r="Q11">
        <v>-4.45067539719513E-2</v>
      </c>
      <c r="R11" s="6">
        <f t="shared" si="5"/>
        <v>4.248867618045632E-4</v>
      </c>
      <c r="S11">
        <f t="shared" si="4"/>
        <v>135.13200000000001</v>
      </c>
      <c r="T11">
        <f t="shared" si="6"/>
        <v>1.1064994741654854</v>
      </c>
      <c r="U11">
        <f t="shared" si="7"/>
        <v>1.1265279272731832</v>
      </c>
      <c r="V11">
        <f t="shared" si="8"/>
        <v>-0.22169779615708843</v>
      </c>
      <c r="W11">
        <v>-0.253918717112878</v>
      </c>
      <c r="X11">
        <f t="shared" si="9"/>
        <v>3.2220920955789573E-2</v>
      </c>
    </row>
    <row r="12" spans="1:24" x14ac:dyDescent="0.25">
      <c r="A12" t="s">
        <v>38</v>
      </c>
      <c r="B12">
        <v>144.19999999999999</v>
      </c>
      <c r="C12">
        <v>142.19999999999999</v>
      </c>
      <c r="D12">
        <v>0</v>
      </c>
      <c r="E12">
        <v>5.2160000000000002</v>
      </c>
      <c r="F12">
        <v>1.01656087433781E-2</v>
      </c>
      <c r="G12">
        <f t="shared" si="0"/>
        <v>4.1286685299137149E-2</v>
      </c>
      <c r="H12">
        <v>1.18056503343797E-2</v>
      </c>
      <c r="I12">
        <f t="shared" si="1"/>
        <v>4.8065442614916076E-2</v>
      </c>
      <c r="J12">
        <v>7.9090459713297995E-3</v>
      </c>
      <c r="K12">
        <f t="shared" si="2"/>
        <v>3.2013484785726964E-2</v>
      </c>
      <c r="L12" s="6">
        <f>'Accessory Variables'!B11</f>
        <v>1266.4000000000001</v>
      </c>
      <c r="M12">
        <f t="shared" si="3"/>
        <v>149.416</v>
      </c>
      <c r="N12">
        <f>(M12/M11)^4</f>
        <v>1.0654073226593082</v>
      </c>
      <c r="O12">
        <f>(1+G12+K12)</f>
        <v>1.0733001700848641</v>
      </c>
      <c r="P12">
        <f>(N12-O12)*(M11/L11)*100</f>
        <v>-9.4326774352483683E-2</v>
      </c>
      <c r="Q12">
        <v>-9.8682562438467999E-2</v>
      </c>
      <c r="R12" s="6">
        <f t="shared" si="5"/>
        <v>4.3557880859843162E-3</v>
      </c>
      <c r="S12">
        <f t="shared" si="4"/>
        <v>136.98399999999998</v>
      </c>
      <c r="T12">
        <f t="shared" si="6"/>
        <v>1.0559577856081119</v>
      </c>
      <c r="U12">
        <f t="shared" si="7"/>
        <v>1.080078927400643</v>
      </c>
      <c r="V12">
        <f t="shared" si="8"/>
        <v>-0.26487389344289891</v>
      </c>
      <c r="W12">
        <v>-0.27631654941147099</v>
      </c>
      <c r="X12">
        <f t="shared" si="9"/>
        <v>1.144265596857208E-2</v>
      </c>
    </row>
    <row r="13" spans="1:24" x14ac:dyDescent="0.25">
      <c r="A13" t="s">
        <v>39</v>
      </c>
      <c r="B13">
        <v>138.80000000000001</v>
      </c>
      <c r="C13">
        <v>145.6</v>
      </c>
      <c r="D13">
        <v>0</v>
      </c>
      <c r="E13">
        <v>6.7240000000000002</v>
      </c>
      <c r="F13">
        <v>8.2207313616176093E-3</v>
      </c>
      <c r="G13">
        <f t="shared" si="0"/>
        <v>3.3290634800351437E-2</v>
      </c>
      <c r="H13">
        <v>1.51750185472448E-2</v>
      </c>
      <c r="I13">
        <f t="shared" si="1"/>
        <v>6.2095792431050123E-2</v>
      </c>
      <c r="J13">
        <v>7.6192811602326903E-3</v>
      </c>
      <c r="K13">
        <f t="shared" si="2"/>
        <v>3.0827217985616606E-2</v>
      </c>
      <c r="L13" s="6">
        <f>'Accessory Variables'!B12</f>
        <v>1290.5999999999999</v>
      </c>
      <c r="M13">
        <f t="shared" si="3"/>
        <v>145.524</v>
      </c>
      <c r="N13">
        <f>(M13/M12)^4</f>
        <v>0.89980845850209634</v>
      </c>
      <c r="O13">
        <f>(1+G13+K13)</f>
        <v>1.064117852785968</v>
      </c>
      <c r="P13">
        <f>(N13-O13)*(M12/L12)*100</f>
        <v>-1.9386017416550043</v>
      </c>
      <c r="Q13">
        <v>-1.9664199127301101</v>
      </c>
      <c r="R13" s="6">
        <f t="shared" si="5"/>
        <v>2.7818171075105758E-2</v>
      </c>
      <c r="S13">
        <f t="shared" si="4"/>
        <v>138.876</v>
      </c>
      <c r="T13">
        <f t="shared" si="6"/>
        <v>1.0564025041233649</v>
      </c>
      <c r="U13">
        <f t="shared" si="7"/>
        <v>1.0929230104166667</v>
      </c>
      <c r="V13">
        <f t="shared" si="8"/>
        <v>-0.39503514166785036</v>
      </c>
      <c r="W13">
        <v>-0.39653348721093701</v>
      </c>
      <c r="X13">
        <f t="shared" si="9"/>
        <v>1.4983455430866433E-3</v>
      </c>
    </row>
    <row r="14" spans="1:24" x14ac:dyDescent="0.25">
      <c r="A14" t="s">
        <v>40</v>
      </c>
      <c r="B14">
        <v>142.19999999999999</v>
      </c>
      <c r="C14">
        <v>149.6</v>
      </c>
      <c r="D14">
        <v>0</v>
      </c>
      <c r="E14">
        <v>5.7</v>
      </c>
      <c r="F14">
        <v>2.17432052483599E-2</v>
      </c>
      <c r="G14">
        <f t="shared" si="0"/>
        <v>8.9850764226328206E-2</v>
      </c>
      <c r="H14">
        <v>1.3752325272389E-2</v>
      </c>
      <c r="I14">
        <f t="shared" si="1"/>
        <v>5.6154499274609471E-2</v>
      </c>
      <c r="J14">
        <v>7.5442835538095396E-3</v>
      </c>
      <c r="K14">
        <f t="shared" si="2"/>
        <v>3.0520352308974319E-2</v>
      </c>
      <c r="L14" s="6">
        <f>'Accessory Variables'!B13</f>
        <v>1328.9</v>
      </c>
      <c r="M14">
        <f t="shared" si="3"/>
        <v>147.89999999999998</v>
      </c>
      <c r="N14">
        <f>(M14/M13)^4</f>
        <v>1.0669257614662255</v>
      </c>
      <c r="O14">
        <f>(1+G14+K14)</f>
        <v>1.1203711165353025</v>
      </c>
      <c r="P14">
        <f>(N14-O14)*(M13/L13)*100</f>
        <v>-0.60263302735722624</v>
      </c>
      <c r="Q14">
        <v>-0.58485717699869899</v>
      </c>
      <c r="R14" s="6">
        <f t="shared" si="5"/>
        <v>-1.7775850358527245E-2</v>
      </c>
      <c r="S14">
        <f t="shared" si="4"/>
        <v>143.9</v>
      </c>
      <c r="T14">
        <f t="shared" si="6"/>
        <v>1.1527480044218466</v>
      </c>
      <c r="U14">
        <f t="shared" si="7"/>
        <v>1.0866748515835838</v>
      </c>
      <c r="V14">
        <f t="shared" si="8"/>
        <v>0.71098521413037197</v>
      </c>
      <c r="W14">
        <v>0.64612926866215403</v>
      </c>
      <c r="X14">
        <f t="shared" si="9"/>
        <v>6.4855945468217935E-2</v>
      </c>
    </row>
    <row r="15" spans="1:24" x14ac:dyDescent="0.25">
      <c r="A15" t="s">
        <v>41</v>
      </c>
      <c r="B15">
        <v>146.4</v>
      </c>
      <c r="C15">
        <v>153.19999999999999</v>
      </c>
      <c r="D15">
        <v>0</v>
      </c>
      <c r="E15">
        <v>5.74</v>
      </c>
      <c r="F15">
        <v>1.6097963676389802E-2</v>
      </c>
      <c r="G15">
        <f t="shared" si="0"/>
        <v>6.5963475259331217E-2</v>
      </c>
      <c r="H15">
        <v>1.9660528212857901E-2</v>
      </c>
      <c r="I15">
        <f t="shared" si="1"/>
        <v>8.0991878516248006E-2</v>
      </c>
      <c r="J15">
        <v>7.7465882231155803E-3</v>
      </c>
      <c r="K15">
        <f t="shared" si="2"/>
        <v>3.1348273747753286E-2</v>
      </c>
      <c r="L15" s="6">
        <f>'Accessory Variables'!B14</f>
        <v>1377.5</v>
      </c>
      <c r="M15">
        <f t="shared" si="3"/>
        <v>152.14000000000001</v>
      </c>
      <c r="N15">
        <f>(M15/M14)^4</f>
        <v>1.1196981268840904</v>
      </c>
      <c r="O15">
        <f>(1+G15+K15)</f>
        <v>1.0973117490070845</v>
      </c>
      <c r="P15">
        <f>(N15-O15)*(M14/L14)*100</f>
        <v>0.2491493180833152</v>
      </c>
      <c r="Q15">
        <v>0.203923531869943</v>
      </c>
      <c r="R15" s="6">
        <f t="shared" si="5"/>
        <v>4.5225786213372199E-2</v>
      </c>
      <c r="S15">
        <f t="shared" si="4"/>
        <v>147.45999999999998</v>
      </c>
      <c r="T15">
        <f t="shared" si="6"/>
        <v>1.1026907780374215</v>
      </c>
      <c r="U15">
        <f t="shared" si="7"/>
        <v>1.1123401522640013</v>
      </c>
      <c r="V15">
        <f t="shared" si="8"/>
        <v>-0.10448829492097413</v>
      </c>
      <c r="W15">
        <v>-0.12274395630484899</v>
      </c>
      <c r="X15">
        <f t="shared" si="9"/>
        <v>1.8255661383874869E-2</v>
      </c>
    </row>
    <row r="16" spans="1:24" x14ac:dyDescent="0.25">
      <c r="A16" t="s">
        <v>42</v>
      </c>
      <c r="B16">
        <v>146.5</v>
      </c>
      <c r="C16">
        <v>156.19999999999999</v>
      </c>
      <c r="D16">
        <v>0</v>
      </c>
      <c r="E16">
        <v>6.2080000000000002</v>
      </c>
      <c r="F16">
        <v>1.7377567140600202E-2</v>
      </c>
      <c r="G16">
        <f t="shared" si="0"/>
        <v>7.1343229492340843E-2</v>
      </c>
      <c r="H16">
        <v>1.78032007198408E-2</v>
      </c>
      <c r="I16">
        <f t="shared" si="1"/>
        <v>7.3137198253980129E-2</v>
      </c>
      <c r="J16">
        <v>8.2862523540490098E-3</v>
      </c>
      <c r="K16">
        <f t="shared" si="2"/>
        <v>3.3559261801022977E-2</v>
      </c>
      <c r="L16" s="6">
        <f>'Accessory Variables'!B15</f>
        <v>1413.9</v>
      </c>
      <c r="M16">
        <f t="shared" si="3"/>
        <v>152.708</v>
      </c>
      <c r="N16">
        <f>(M16/M15)^4</f>
        <v>1.0150174519279311</v>
      </c>
      <c r="O16">
        <f>(1+G16+K16)</f>
        <v>1.1049024912933638</v>
      </c>
      <c r="P16">
        <f>(N16-O16)*(M15/L15)*100</f>
        <v>-0.99274844929632888</v>
      </c>
      <c r="Q16">
        <v>-0.97709289378656905</v>
      </c>
      <c r="R16" s="6">
        <f t="shared" si="5"/>
        <v>-1.5655555509759833E-2</v>
      </c>
      <c r="S16">
        <f t="shared" si="4"/>
        <v>149.99199999999999</v>
      </c>
      <c r="T16">
        <f t="shared" si="6"/>
        <v>1.0704723793891779</v>
      </c>
      <c r="U16">
        <f t="shared" si="7"/>
        <v>1.1066964600550031</v>
      </c>
      <c r="V16">
        <f t="shared" si="8"/>
        <v>-0.38777516769383502</v>
      </c>
      <c r="W16">
        <v>-0.382451417444307</v>
      </c>
      <c r="X16">
        <f t="shared" si="9"/>
        <v>-5.3237502495280253E-3</v>
      </c>
    </row>
    <row r="17" spans="1:24" x14ac:dyDescent="0.25">
      <c r="A17" t="s">
        <v>43</v>
      </c>
      <c r="B17">
        <v>144.19999999999999</v>
      </c>
      <c r="C17">
        <v>159.9</v>
      </c>
      <c r="D17">
        <v>0</v>
      </c>
      <c r="E17">
        <v>5.3440000000000003</v>
      </c>
      <c r="F17">
        <v>2.06743566992014E-2</v>
      </c>
      <c r="G17">
        <f t="shared" si="0"/>
        <v>8.5297530922431308E-2</v>
      </c>
      <c r="H17">
        <v>1.34503662541046E-2</v>
      </c>
      <c r="I17">
        <f t="shared" si="1"/>
        <v>5.4896705209511731E-2</v>
      </c>
      <c r="J17">
        <v>8.4898291846367008E-3</v>
      </c>
      <c r="K17">
        <f t="shared" si="2"/>
        <v>3.4394232823625748E-2</v>
      </c>
      <c r="L17" s="6">
        <f>'Accessory Variables'!B16</f>
        <v>1433.8</v>
      </c>
      <c r="M17">
        <f t="shared" si="3"/>
        <v>149.54399999999998</v>
      </c>
      <c r="N17">
        <f>(M17/M16)^4</f>
        <v>0.91966321280323926</v>
      </c>
      <c r="O17">
        <f>(1+G17+K17)</f>
        <v>1.1196917637460571</v>
      </c>
      <c r="P17">
        <f>(N17-O17)*(M16/L16)*100</f>
        <v>-2.1604045517629125</v>
      </c>
      <c r="Q17">
        <v>-2.1487361046487399</v>
      </c>
      <c r="R17" s="6">
        <f t="shared" si="5"/>
        <v>-1.1668447114172587E-2</v>
      </c>
      <c r="S17">
        <f t="shared" si="4"/>
        <v>154.55600000000001</v>
      </c>
      <c r="T17">
        <f t="shared" si="6"/>
        <v>1.1273819919813624</v>
      </c>
      <c r="U17">
        <f t="shared" si="7"/>
        <v>1.0892909380331375</v>
      </c>
      <c r="V17">
        <f t="shared" si="8"/>
        <v>0.4040846851829793</v>
      </c>
      <c r="W17">
        <v>0.36726682942845901</v>
      </c>
      <c r="X17">
        <f t="shared" si="9"/>
        <v>3.681785575452029E-2</v>
      </c>
    </row>
    <row r="18" spans="1:24" x14ac:dyDescent="0.25">
      <c r="A18" t="s">
        <v>44</v>
      </c>
      <c r="B18">
        <v>147.6</v>
      </c>
      <c r="C18">
        <v>165</v>
      </c>
      <c r="D18">
        <v>0</v>
      </c>
      <c r="E18">
        <v>5.92</v>
      </c>
      <c r="F18">
        <v>2.1385725462922799E-2</v>
      </c>
      <c r="G18">
        <f t="shared" si="0"/>
        <v>8.8326329523794822E-2</v>
      </c>
      <c r="H18">
        <v>1.8941990155149999E-2</v>
      </c>
      <c r="I18">
        <f t="shared" si="1"/>
        <v>7.7948068771366508E-2</v>
      </c>
      <c r="J18">
        <v>8.6877462369936397E-3</v>
      </c>
      <c r="K18">
        <f t="shared" si="2"/>
        <v>3.5206475150633798E-2</v>
      </c>
      <c r="L18" s="6">
        <f>'Accessory Variables'!B17</f>
        <v>1476.3</v>
      </c>
      <c r="M18">
        <f t="shared" si="3"/>
        <v>153.51999999999998</v>
      </c>
      <c r="N18">
        <f>(M18/M17)^4</f>
        <v>1.1106670171055666</v>
      </c>
      <c r="O18">
        <f>(1+G18+K18)</f>
        <v>1.1235328046744286</v>
      </c>
      <c r="P18">
        <f>(N18-O18)*(M17/L17)*100</f>
        <v>-0.13418896193317778</v>
      </c>
      <c r="Q18">
        <v>-0.161100527802505</v>
      </c>
      <c r="R18" s="6">
        <f t="shared" si="5"/>
        <v>2.691156586932722E-2</v>
      </c>
      <c r="S18">
        <f t="shared" si="4"/>
        <v>159.08000000000001</v>
      </c>
      <c r="T18">
        <f t="shared" si="6"/>
        <v>1.1223255544663875</v>
      </c>
      <c r="U18">
        <f t="shared" si="7"/>
        <v>1.1131545439220003</v>
      </c>
      <c r="V18">
        <f t="shared" si="8"/>
        <v>9.8858606897636023E-2</v>
      </c>
      <c r="W18">
        <v>7.5656495028208995E-2</v>
      </c>
      <c r="X18">
        <f t="shared" si="9"/>
        <v>2.3202111869427028E-2</v>
      </c>
    </row>
    <row r="19" spans="1:24" x14ac:dyDescent="0.25">
      <c r="A19" t="s">
        <v>45</v>
      </c>
      <c r="B19">
        <v>152.69999999999999</v>
      </c>
      <c r="C19">
        <v>171.9</v>
      </c>
      <c r="D19">
        <v>0</v>
      </c>
      <c r="E19">
        <v>7.76</v>
      </c>
      <c r="F19">
        <v>1.02561920163418E-2</v>
      </c>
      <c r="G19">
        <f t="shared" si="0"/>
        <v>4.1660231352050436E-2</v>
      </c>
      <c r="H19">
        <v>2.90466581055462E-2</v>
      </c>
      <c r="I19">
        <f t="shared" si="1"/>
        <v>0.12134762198015858</v>
      </c>
      <c r="J19">
        <v>8.7464530128524808E-3</v>
      </c>
      <c r="K19">
        <f t="shared" si="2"/>
        <v>3.544749697559002E-2</v>
      </c>
      <c r="L19" s="6">
        <f>'Accessory Variables'!B18</f>
        <v>1491.2</v>
      </c>
      <c r="M19">
        <f t="shared" si="3"/>
        <v>160.45999999999998</v>
      </c>
      <c r="N19">
        <f>(M19/M18)^4</f>
        <v>1.1934584522521079</v>
      </c>
      <c r="O19">
        <f>(1+G19+K19)</f>
        <v>1.0771077283276405</v>
      </c>
      <c r="P19">
        <f>(N19-O19)*(M18/L18)*100</f>
        <v>1.2099277339893137</v>
      </c>
      <c r="Q19">
        <v>1.02983844330671</v>
      </c>
      <c r="R19" s="6">
        <f t="shared" si="5"/>
        <v>0.18008929068260371</v>
      </c>
      <c r="S19">
        <f t="shared" si="4"/>
        <v>164.14000000000001</v>
      </c>
      <c r="T19">
        <f t="shared" si="6"/>
        <v>1.1334317840360766</v>
      </c>
      <c r="U19">
        <f t="shared" si="7"/>
        <v>1.1567951189557486</v>
      </c>
      <c r="V19">
        <f t="shared" si="8"/>
        <v>-0.25175366246842951</v>
      </c>
      <c r="W19">
        <v>-0.241414258805461</v>
      </c>
      <c r="X19">
        <f t="shared" si="9"/>
        <v>-1.033940366296851E-2</v>
      </c>
    </row>
    <row r="20" spans="1:24" x14ac:dyDescent="0.25">
      <c r="A20" t="s">
        <v>46</v>
      </c>
      <c r="B20">
        <v>154.9</v>
      </c>
      <c r="C20">
        <v>180.1</v>
      </c>
      <c r="D20">
        <v>0</v>
      </c>
      <c r="E20">
        <v>8.5719999999999992</v>
      </c>
      <c r="F20">
        <v>1.8071527865537701E-2</v>
      </c>
      <c r="G20">
        <f t="shared" si="0"/>
        <v>7.4269306040006589E-2</v>
      </c>
      <c r="H20">
        <v>3.4763489422391401E-2</v>
      </c>
      <c r="I20">
        <f t="shared" si="1"/>
        <v>0.14647446607845205</v>
      </c>
      <c r="J20">
        <v>8.7037098322138001E-3</v>
      </c>
      <c r="K20">
        <f t="shared" si="2"/>
        <v>3.5272009839672824E-2</v>
      </c>
      <c r="L20" s="6">
        <f>'Accessory Variables'!B19</f>
        <v>1530.1</v>
      </c>
      <c r="M20">
        <f t="shared" si="3"/>
        <v>163.47200000000001</v>
      </c>
      <c r="N20">
        <f>(M20/M19)^4</f>
        <v>1.0772248234324664</v>
      </c>
      <c r="O20">
        <f>(1+G20+K20)</f>
        <v>1.1095413158796794</v>
      </c>
      <c r="P20">
        <f>(N20-O20)*(M19/L19)*100</f>
        <v>-0.34774036870170333</v>
      </c>
      <c r="Q20">
        <v>-0.444287205792537</v>
      </c>
      <c r="R20" s="6">
        <f t="shared" si="5"/>
        <v>9.654683709083367E-2</v>
      </c>
      <c r="S20">
        <f t="shared" si="4"/>
        <v>171.52799999999999</v>
      </c>
      <c r="T20">
        <f t="shared" si="6"/>
        <v>1.1925658776142398</v>
      </c>
      <c r="U20">
        <f t="shared" si="7"/>
        <v>1.1817464759181249</v>
      </c>
      <c r="V20">
        <f t="shared" si="8"/>
        <v>0.11909177805796056</v>
      </c>
      <c r="W20">
        <v>0.113685222902249</v>
      </c>
      <c r="X20">
        <f t="shared" si="9"/>
        <v>5.4065551557115621E-3</v>
      </c>
    </row>
    <row r="21" spans="1:24" x14ac:dyDescent="0.25">
      <c r="A21" t="s">
        <v>47</v>
      </c>
      <c r="B21">
        <v>160.4</v>
      </c>
      <c r="C21">
        <v>186.3</v>
      </c>
      <c r="D21">
        <v>0</v>
      </c>
      <c r="E21">
        <v>6.4960000000000004</v>
      </c>
      <c r="F21">
        <v>2.9212181396888401E-2</v>
      </c>
      <c r="G21">
        <f t="shared" si="0"/>
        <v>0.12206927608835261</v>
      </c>
      <c r="H21">
        <v>3.6467007408258E-2</v>
      </c>
      <c r="I21">
        <f t="shared" si="1"/>
        <v>0.15404283541439479</v>
      </c>
      <c r="J21">
        <v>8.4809711286089103E-3</v>
      </c>
      <c r="K21">
        <f t="shared" si="2"/>
        <v>3.4357890954491266E-2</v>
      </c>
      <c r="L21" s="6">
        <f>'Accessory Variables'!B20</f>
        <v>1560</v>
      </c>
      <c r="M21">
        <f t="shared" si="3"/>
        <v>166.89600000000002</v>
      </c>
      <c r="N21">
        <f>(M21/M20)^4</f>
        <v>1.0864511603410421</v>
      </c>
      <c r="O21">
        <f>(1+G21+K21)</f>
        <v>1.1564271670428439</v>
      </c>
      <c r="P21">
        <f>(N21-O21)*(M20/L20)*100</f>
        <v>-0.74760589291921753</v>
      </c>
      <c r="Q21">
        <v>-0.80276959448853902</v>
      </c>
      <c r="R21" s="6">
        <f t="shared" si="5"/>
        <v>5.5163701569321488E-2</v>
      </c>
      <c r="S21">
        <f t="shared" si="4"/>
        <v>179.804</v>
      </c>
      <c r="T21">
        <f t="shared" si="6"/>
        <v>1.2074170403992377</v>
      </c>
      <c r="U21">
        <f t="shared" si="7"/>
        <v>1.1884007263688861</v>
      </c>
      <c r="V21">
        <f t="shared" si="8"/>
        <v>0.21317759054951682</v>
      </c>
      <c r="W21">
        <v>0.19522502465290101</v>
      </c>
      <c r="X21">
        <f t="shared" si="9"/>
        <v>1.7952565896615813E-2</v>
      </c>
    </row>
    <row r="22" spans="1:24" x14ac:dyDescent="0.25">
      <c r="A22" t="s">
        <v>48</v>
      </c>
      <c r="B22">
        <v>167.4</v>
      </c>
      <c r="C22">
        <v>191.9</v>
      </c>
      <c r="D22">
        <v>0</v>
      </c>
      <c r="E22">
        <v>7.84</v>
      </c>
      <c r="F22">
        <v>3.3207365120205799E-2</v>
      </c>
      <c r="G22">
        <f t="shared" si="0"/>
        <v>0.13959352599282115</v>
      </c>
      <c r="H22">
        <v>2.9421542553191599E-2</v>
      </c>
      <c r="I22">
        <f t="shared" si="1"/>
        <v>0.12298255486643628</v>
      </c>
      <c r="J22">
        <v>8.3120516615970991E-3</v>
      </c>
      <c r="K22">
        <f t="shared" si="2"/>
        <v>3.3665049762135579E-2</v>
      </c>
      <c r="L22" s="6">
        <f>'Accessory Variables'!B21</f>
        <v>1599.7</v>
      </c>
      <c r="M22">
        <f t="shared" si="3"/>
        <v>175.24</v>
      </c>
      <c r="N22">
        <f>(M22/M21)^4</f>
        <v>1.2154840542934919</v>
      </c>
      <c r="O22">
        <f>(1+G22+K22)</f>
        <v>1.1732585757549567</v>
      </c>
      <c r="P22">
        <f>(N22-O22)*(M21/L21)*100</f>
        <v>0.45174765808765199</v>
      </c>
      <c r="Q22">
        <v>0.337152322542145</v>
      </c>
      <c r="R22" s="6">
        <f t="shared" si="5"/>
        <v>0.11459533554550699</v>
      </c>
      <c r="S22">
        <f t="shared" si="4"/>
        <v>184.06</v>
      </c>
      <c r="T22">
        <f t="shared" si="6"/>
        <v>1.0980959118877034</v>
      </c>
      <c r="U22">
        <f t="shared" si="7"/>
        <v>1.1566476046285719</v>
      </c>
      <c r="V22">
        <f t="shared" si="8"/>
        <v>-0.67486080522943037</v>
      </c>
      <c r="W22">
        <v>-0.63898343706475502</v>
      </c>
      <c r="X22">
        <f t="shared" si="9"/>
        <v>-3.587736816467535E-2</v>
      </c>
    </row>
    <row r="23" spans="1:24" x14ac:dyDescent="0.25">
      <c r="A23" t="s">
        <v>49</v>
      </c>
      <c r="B23">
        <v>168.6</v>
      </c>
      <c r="C23">
        <v>201.5</v>
      </c>
      <c r="D23">
        <v>0</v>
      </c>
      <c r="E23">
        <v>8.6519999999999992</v>
      </c>
      <c r="F23">
        <v>1.81712062256809E-2</v>
      </c>
      <c r="G23">
        <f t="shared" si="0"/>
        <v>7.4690090345322036E-2</v>
      </c>
      <c r="H23">
        <v>2.01302545885138E-2</v>
      </c>
      <c r="I23">
        <f t="shared" si="1"/>
        <v>8.2985174764654834E-2</v>
      </c>
      <c r="J23">
        <v>8.0822094598953492E-3</v>
      </c>
      <c r="K23">
        <f t="shared" si="2"/>
        <v>3.2722886552974506E-2</v>
      </c>
      <c r="L23" s="6">
        <f>'Accessory Variables'!B22</f>
        <v>1616.1</v>
      </c>
      <c r="M23">
        <f t="shared" si="3"/>
        <v>177.25199999999998</v>
      </c>
      <c r="N23">
        <f>(M23/M22)^4</f>
        <v>1.0467225940215403</v>
      </c>
      <c r="O23">
        <f>(1+G23+K23)</f>
        <v>1.1074129768982965</v>
      </c>
      <c r="P23">
        <f>(N23-O23)*(M22/L22)*100</f>
        <v>-0.66483607522177657</v>
      </c>
      <c r="Q23">
        <v>-0.65740347305170999</v>
      </c>
      <c r="R23" s="6">
        <f t="shared" si="5"/>
        <v>-7.4326021700665823E-3</v>
      </c>
      <c r="S23">
        <f t="shared" si="4"/>
        <v>192.84800000000001</v>
      </c>
      <c r="T23">
        <f t="shared" si="6"/>
        <v>1.2050994440753258</v>
      </c>
      <c r="U23">
        <f t="shared" si="7"/>
        <v>1.1157080613176293</v>
      </c>
      <c r="V23">
        <f t="shared" si="8"/>
        <v>1.0285289685804591</v>
      </c>
      <c r="W23">
        <v>0.89777855655102101</v>
      </c>
      <c r="X23">
        <f t="shared" si="9"/>
        <v>0.13075041202943805</v>
      </c>
    </row>
    <row r="24" spans="1:24" x14ac:dyDescent="0.25">
      <c r="A24" t="s">
        <v>50</v>
      </c>
      <c r="B24">
        <v>169.4</v>
      </c>
      <c r="C24">
        <v>204</v>
      </c>
      <c r="D24">
        <v>0</v>
      </c>
      <c r="E24">
        <v>7.8040000000000003</v>
      </c>
      <c r="F24">
        <v>1.4483891924943501E-2</v>
      </c>
      <c r="G24">
        <f t="shared" si="0"/>
        <v>5.9206464364951916E-2</v>
      </c>
      <c r="H24">
        <v>1.9838547987126101E-2</v>
      </c>
      <c r="I24">
        <f t="shared" si="1"/>
        <v>8.1746986031213886E-2</v>
      </c>
      <c r="J24">
        <v>7.9213941653730694E-3</v>
      </c>
      <c r="K24">
        <f t="shared" si="2"/>
        <v>3.2064059733952321E-2</v>
      </c>
      <c r="L24" s="6">
        <f>'Accessory Variables'!B23</f>
        <v>1651.9</v>
      </c>
      <c r="M24">
        <f t="shared" si="3"/>
        <v>177.20400000000001</v>
      </c>
      <c r="N24">
        <f>(M24/M23)^4</f>
        <v>0.99891723634474339</v>
      </c>
      <c r="O24">
        <f>(1+G24+K24)</f>
        <v>1.0912705240989042</v>
      </c>
      <c r="P24">
        <f>(N24-O24)*(M23/L23)*100</f>
        <v>-1.0129202995483273</v>
      </c>
      <c r="Q24">
        <v>-0.97693767037448898</v>
      </c>
      <c r="R24" s="6">
        <f t="shared" si="5"/>
        <v>-3.5982629173838321E-2</v>
      </c>
      <c r="S24">
        <f t="shared" si="4"/>
        <v>196.196</v>
      </c>
      <c r="T24">
        <f t="shared" si="6"/>
        <v>1.0712727021069166</v>
      </c>
      <c r="U24">
        <f t="shared" si="7"/>
        <v>1.1138110457651662</v>
      </c>
      <c r="V24">
        <f t="shared" si="8"/>
        <v>-0.5076068620633698</v>
      </c>
      <c r="W24">
        <v>-0.534055256901944</v>
      </c>
      <c r="X24">
        <f t="shared" si="9"/>
        <v>2.6448394838574196E-2</v>
      </c>
    </row>
    <row r="25" spans="1:24" x14ac:dyDescent="0.25">
      <c r="A25" t="s">
        <v>51</v>
      </c>
      <c r="B25">
        <v>176.1</v>
      </c>
      <c r="C25">
        <v>209.3</v>
      </c>
      <c r="D25">
        <v>0</v>
      </c>
      <c r="E25">
        <v>10.772</v>
      </c>
      <c r="F25">
        <v>1.34860242597754E-2</v>
      </c>
      <c r="G25">
        <f t="shared" si="0"/>
        <v>5.5045178185534338E-2</v>
      </c>
      <c r="H25">
        <v>1.2778726266232001E-2</v>
      </c>
      <c r="I25">
        <f t="shared" si="1"/>
        <v>5.2103053651998854E-2</v>
      </c>
      <c r="J25">
        <v>7.8273847326304508E-3</v>
      </c>
      <c r="K25">
        <f t="shared" si="2"/>
        <v>3.1679068666120136E-2</v>
      </c>
      <c r="L25" s="6">
        <f>'Accessory Variables'!B24</f>
        <v>1709.8</v>
      </c>
      <c r="M25">
        <f t="shared" si="3"/>
        <v>186.87199999999999</v>
      </c>
      <c r="N25">
        <f>(M25/M24)^4</f>
        <v>1.2367526537879938</v>
      </c>
      <c r="O25">
        <f>(1+G25+K25)</f>
        <v>1.0867242468516545</v>
      </c>
      <c r="P25">
        <f>(N25-O25)*(M24/L24)*100</f>
        <v>1.6093972893484521</v>
      </c>
      <c r="Q25">
        <v>1.4455226629078299</v>
      </c>
      <c r="R25" s="6">
        <f t="shared" si="5"/>
        <v>0.16387462644062212</v>
      </c>
      <c r="S25">
        <f t="shared" si="4"/>
        <v>198.52800000000002</v>
      </c>
      <c r="T25">
        <f t="shared" si="6"/>
        <v>1.0483987018033152</v>
      </c>
      <c r="U25">
        <f t="shared" si="7"/>
        <v>1.083782122318119</v>
      </c>
      <c r="V25">
        <f t="shared" si="8"/>
        <v>-0.4202485363110629</v>
      </c>
      <c r="W25">
        <v>-0.43887464255019099</v>
      </c>
      <c r="X25">
        <f t="shared" si="9"/>
        <v>1.8626106239128082E-2</v>
      </c>
    </row>
    <row r="26" spans="1:24" x14ac:dyDescent="0.25">
      <c r="A26" t="s">
        <v>52</v>
      </c>
      <c r="B26">
        <v>180.8</v>
      </c>
      <c r="C26">
        <v>214.8</v>
      </c>
      <c r="D26">
        <v>0</v>
      </c>
      <c r="E26">
        <v>10.423999999999999</v>
      </c>
      <c r="F26">
        <v>2.2970561998215899E-2</v>
      </c>
      <c r="G26">
        <f t="shared" si="0"/>
        <v>9.50968880816494E-2</v>
      </c>
      <c r="H26">
        <v>1.2770739681242401E-2</v>
      </c>
      <c r="I26">
        <f t="shared" si="1"/>
        <v>5.2069867287218186E-2</v>
      </c>
      <c r="J26">
        <v>7.7508388865257204E-3</v>
      </c>
      <c r="K26">
        <f t="shared" si="2"/>
        <v>3.1365674718031089E-2</v>
      </c>
      <c r="L26" s="6">
        <f>'Accessory Variables'!B25</f>
        <v>1761.8</v>
      </c>
      <c r="M26">
        <f t="shared" si="3"/>
        <v>191.22400000000002</v>
      </c>
      <c r="N26">
        <f>(M26/M25)^4</f>
        <v>1.0964596628278676</v>
      </c>
      <c r="O26">
        <f>(1+G26+K26)</f>
        <v>1.1264625627996805</v>
      </c>
      <c r="P26">
        <f>(N26-O26)*(M25/L25)*100</f>
        <v>-0.32791565817830309</v>
      </c>
      <c r="Q26">
        <v>-0.28964796501997903</v>
      </c>
      <c r="R26" s="6">
        <f t="shared" si="5"/>
        <v>-3.8267693158324068E-2</v>
      </c>
      <c r="S26">
        <f t="shared" si="4"/>
        <v>204.376</v>
      </c>
      <c r="T26">
        <f t="shared" si="6"/>
        <v>1.1231364193325091</v>
      </c>
      <c r="U26">
        <f t="shared" si="7"/>
        <v>1.0834355420052493</v>
      </c>
      <c r="V26">
        <f t="shared" si="8"/>
        <v>0.46097413580689173</v>
      </c>
      <c r="W26">
        <v>0.39362205697173203</v>
      </c>
      <c r="X26">
        <f t="shared" si="9"/>
        <v>6.7352078835159701E-2</v>
      </c>
    </row>
    <row r="27" spans="1:24" x14ac:dyDescent="0.25">
      <c r="A27" t="s">
        <v>53</v>
      </c>
      <c r="B27">
        <v>181.6</v>
      </c>
      <c r="C27">
        <v>219.7</v>
      </c>
      <c r="D27">
        <v>0</v>
      </c>
      <c r="E27">
        <v>10.012</v>
      </c>
      <c r="F27">
        <v>1.4606496620885199E-2</v>
      </c>
      <c r="G27">
        <f t="shared" si="0"/>
        <v>5.9718595632101579E-2</v>
      </c>
      <c r="H27">
        <v>1.12982951679612E-2</v>
      </c>
      <c r="I27">
        <f t="shared" si="1"/>
        <v>4.596487478507183E-2</v>
      </c>
      <c r="J27">
        <v>7.6130625771859703E-3</v>
      </c>
      <c r="K27">
        <f t="shared" si="2"/>
        <v>3.0801770972286091E-2</v>
      </c>
      <c r="L27" s="6">
        <f>'Accessory Variables'!B26</f>
        <v>1820.5</v>
      </c>
      <c r="M27">
        <f t="shared" si="3"/>
        <v>191.61199999999999</v>
      </c>
      <c r="N27">
        <f>(M27/M26)^4</f>
        <v>1.0081408713549214</v>
      </c>
      <c r="O27">
        <f>(1+G27+K27)</f>
        <v>1.0905203666043877</v>
      </c>
      <c r="P27">
        <f>(N27-O27)*(M26/L26)*100</f>
        <v>-0.89413875579429825</v>
      </c>
      <c r="Q27">
        <v>-0.856233265502226</v>
      </c>
      <c r="R27" s="6">
        <f t="shared" si="5"/>
        <v>-3.7905490292072241E-2</v>
      </c>
      <c r="S27">
        <f t="shared" si="4"/>
        <v>209.68799999999999</v>
      </c>
      <c r="T27">
        <f t="shared" si="6"/>
        <v>1.1080892196487626</v>
      </c>
      <c r="U27">
        <f t="shared" si="7"/>
        <v>1.0767666457573579</v>
      </c>
      <c r="V27">
        <f t="shared" si="8"/>
        <v>0.36335465782890936</v>
      </c>
      <c r="W27">
        <v>0.30939419460281897</v>
      </c>
      <c r="X27">
        <f t="shared" si="9"/>
        <v>5.3960463226090383E-2</v>
      </c>
    </row>
    <row r="28" spans="1:24" x14ac:dyDescent="0.25">
      <c r="A28" t="s">
        <v>54</v>
      </c>
      <c r="B28">
        <v>182.5</v>
      </c>
      <c r="C28">
        <v>218.5</v>
      </c>
      <c r="D28">
        <v>0</v>
      </c>
      <c r="E28">
        <v>9.76</v>
      </c>
      <c r="F28">
        <v>8.3798882681565007E-3</v>
      </c>
      <c r="G28">
        <f t="shared" si="0"/>
        <v>3.394324699588358E-2</v>
      </c>
      <c r="H28">
        <v>1.21197007481295E-2</v>
      </c>
      <c r="I28">
        <f t="shared" si="1"/>
        <v>4.9367268358720962E-2</v>
      </c>
      <c r="J28">
        <v>7.5710562244011301E-3</v>
      </c>
      <c r="K28">
        <f t="shared" si="2"/>
        <v>3.062988945620293E-2</v>
      </c>
      <c r="L28" s="6">
        <f>'Accessory Variables'!B27</f>
        <v>1852.3</v>
      </c>
      <c r="M28">
        <f t="shared" si="3"/>
        <v>192.26</v>
      </c>
      <c r="N28">
        <f>(M28/M27)^4</f>
        <v>1.013596112144983</v>
      </c>
      <c r="O28">
        <f>(1+G28+K28)</f>
        <v>1.0645731364520865</v>
      </c>
      <c r="P28">
        <f>(N28-O28)*(M27/L27)*100</f>
        <v>-0.53654543155906143</v>
      </c>
      <c r="Q28">
        <v>-0.53150104702229795</v>
      </c>
      <c r="R28" s="6">
        <f t="shared" si="5"/>
        <v>-5.0443845367634799E-3</v>
      </c>
      <c r="S28">
        <f t="shared" si="4"/>
        <v>208.74</v>
      </c>
      <c r="T28">
        <f t="shared" si="6"/>
        <v>0.9820382570491627</v>
      </c>
      <c r="U28">
        <f t="shared" si="7"/>
        <v>1.0799971578149239</v>
      </c>
      <c r="V28">
        <f t="shared" si="8"/>
        <v>-1.1283057392898068</v>
      </c>
      <c r="W28">
        <v>-1.1220705280781</v>
      </c>
      <c r="X28">
        <f t="shared" si="9"/>
        <v>-6.2352112117067815E-3</v>
      </c>
    </row>
    <row r="29" spans="1:24" x14ac:dyDescent="0.25">
      <c r="A29" t="s">
        <v>55</v>
      </c>
      <c r="B29">
        <v>184.9</v>
      </c>
      <c r="C29">
        <v>218.6</v>
      </c>
      <c r="D29">
        <v>0</v>
      </c>
      <c r="E29">
        <v>10.592000000000001</v>
      </c>
      <c r="F29">
        <v>1.14709851551957E-2</v>
      </c>
      <c r="G29">
        <f t="shared" si="0"/>
        <v>4.6679496507105345E-2</v>
      </c>
      <c r="H29">
        <v>7.4409895037696999E-3</v>
      </c>
      <c r="I29">
        <f t="shared" si="1"/>
        <v>3.0097819009996085E-2</v>
      </c>
      <c r="J29">
        <v>7.6989406257699199E-3</v>
      </c>
      <c r="K29">
        <f t="shared" si="2"/>
        <v>3.1153233515384349E-2</v>
      </c>
      <c r="L29" s="6">
        <f>'Accessory Variables'!B28</f>
        <v>1886.6</v>
      </c>
      <c r="M29">
        <f t="shared" si="3"/>
        <v>195.49200000000002</v>
      </c>
      <c r="N29">
        <f>(M29/M28)^4</f>
        <v>1.0689569296759467</v>
      </c>
      <c r="O29">
        <f>(1+G29+K29)</f>
        <v>1.0778327300224897</v>
      </c>
      <c r="P29">
        <f>(N29-O29)*(M28/L28)*100</f>
        <v>-9.2126619587883068E-2</v>
      </c>
      <c r="Q29">
        <v>-8.1620286259476094E-2</v>
      </c>
      <c r="R29" s="6">
        <f t="shared" si="5"/>
        <v>-1.0506333328406975E-2</v>
      </c>
      <c r="S29">
        <f t="shared" si="4"/>
        <v>208.00799999999998</v>
      </c>
      <c r="T29">
        <f t="shared" si="6"/>
        <v>0.98604659237391912</v>
      </c>
      <c r="U29">
        <f t="shared" si="7"/>
        <v>1.0612510525253804</v>
      </c>
      <c r="V29">
        <f t="shared" si="8"/>
        <v>-0.84749657247832622</v>
      </c>
      <c r="W29">
        <v>-0.85253196112110596</v>
      </c>
      <c r="X29">
        <f t="shared" si="9"/>
        <v>5.0353886427797478E-3</v>
      </c>
    </row>
    <row r="30" spans="1:24" x14ac:dyDescent="0.25">
      <c r="A30" t="s">
        <v>56</v>
      </c>
      <c r="B30">
        <v>190.2</v>
      </c>
      <c r="C30">
        <v>220.6</v>
      </c>
      <c r="D30">
        <v>0</v>
      </c>
      <c r="E30">
        <v>11.108000000000001</v>
      </c>
      <c r="F30">
        <v>2.6719567430918901E-2</v>
      </c>
      <c r="G30">
        <f t="shared" si="0"/>
        <v>0.11123869529725305</v>
      </c>
      <c r="H30">
        <v>1.19839561729604E-2</v>
      </c>
      <c r="I30">
        <f t="shared" si="1"/>
        <v>4.8804420863818088E-2</v>
      </c>
      <c r="J30">
        <v>7.7165209950491604E-3</v>
      </c>
      <c r="K30">
        <f t="shared" si="2"/>
        <v>3.122519361496523E-2</v>
      </c>
      <c r="L30" s="6">
        <f>'Accessory Variables'!B29</f>
        <v>1934.3</v>
      </c>
      <c r="M30">
        <f t="shared" si="3"/>
        <v>201.30799999999999</v>
      </c>
      <c r="N30">
        <f>(M30/M29)^4</f>
        <v>1.1244190054465768</v>
      </c>
      <c r="O30">
        <f>(1+G30+K30)</f>
        <v>1.1424638889122183</v>
      </c>
      <c r="P30">
        <f>(N30-O30)*(M29/L29)*100</f>
        <v>-0.18698348131374881</v>
      </c>
      <c r="Q30">
        <v>-0.15738834357176301</v>
      </c>
      <c r="R30" s="6">
        <f t="shared" si="5"/>
        <v>-2.95951377419858E-2</v>
      </c>
      <c r="S30">
        <f t="shared" si="4"/>
        <v>209.49199999999999</v>
      </c>
      <c r="T30">
        <f t="shared" si="6"/>
        <v>1.0288442119843222</v>
      </c>
      <c r="U30">
        <f t="shared" si="7"/>
        <v>1.0800296144787833</v>
      </c>
      <c r="V30">
        <f t="shared" si="8"/>
        <v>-0.56434714311819523</v>
      </c>
      <c r="W30">
        <v>-0.56917227970529904</v>
      </c>
      <c r="X30">
        <f t="shared" si="9"/>
        <v>4.8251365871038177E-3</v>
      </c>
    </row>
    <row r="31" spans="1:24" x14ac:dyDescent="0.25">
      <c r="A31" t="s">
        <v>57</v>
      </c>
      <c r="B31">
        <v>194.2</v>
      </c>
      <c r="C31">
        <v>227</v>
      </c>
      <c r="D31">
        <v>0</v>
      </c>
      <c r="E31">
        <v>10.715999999999999</v>
      </c>
      <c r="F31">
        <v>1.4157718350317899E-2</v>
      </c>
      <c r="G31">
        <f t="shared" si="0"/>
        <v>5.7844910659449189E-2</v>
      </c>
      <c r="H31">
        <v>1.8850596935569699E-2</v>
      </c>
      <c r="I31">
        <f t="shared" si="1"/>
        <v>7.7561377903151207E-2</v>
      </c>
      <c r="J31">
        <v>7.9758601343462594E-3</v>
      </c>
      <c r="K31">
        <f t="shared" si="2"/>
        <v>3.2287160169935047E-2</v>
      </c>
      <c r="L31" s="6">
        <f>'Accessory Variables'!B30</f>
        <v>1988.6</v>
      </c>
      <c r="M31">
        <f t="shared" si="3"/>
        <v>204.916</v>
      </c>
      <c r="N31">
        <f>(M31/M30)^4</f>
        <v>1.0736416295350248</v>
      </c>
      <c r="O31">
        <f>(1+G31+K31)</f>
        <v>1.0901320708293842</v>
      </c>
      <c r="P31">
        <f>(N31-O31)*(M30/L30)*100</f>
        <v>-0.1716206253468904</v>
      </c>
      <c r="Q31">
        <v>-0.177081601360107</v>
      </c>
      <c r="R31" s="6">
        <f t="shared" si="5"/>
        <v>5.4609760132166008E-3</v>
      </c>
      <c r="S31">
        <f t="shared" si="4"/>
        <v>216.28399999999999</v>
      </c>
      <c r="T31">
        <f t="shared" si="6"/>
        <v>1.1361294038432068</v>
      </c>
      <c r="U31">
        <f t="shared" si="7"/>
        <v>1.1098485380730863</v>
      </c>
      <c r="V31">
        <f t="shared" si="8"/>
        <v>0.28463170821041706</v>
      </c>
      <c r="W31">
        <v>0.22212739443537899</v>
      </c>
      <c r="X31">
        <f t="shared" si="9"/>
        <v>6.2504313775038067E-2</v>
      </c>
    </row>
    <row r="32" spans="1:24" x14ac:dyDescent="0.25">
      <c r="A32" t="s">
        <v>58</v>
      </c>
      <c r="B32">
        <v>198.9</v>
      </c>
      <c r="C32">
        <v>232.4</v>
      </c>
      <c r="D32">
        <v>0</v>
      </c>
      <c r="E32">
        <v>10.651999999999999</v>
      </c>
      <c r="F32">
        <v>1.1363636363636499E-2</v>
      </c>
      <c r="G32">
        <f t="shared" si="0"/>
        <v>4.6235225164990901E-2</v>
      </c>
      <c r="H32">
        <v>1.7885098913610599E-2</v>
      </c>
      <c r="I32">
        <f t="shared" si="1"/>
        <v>7.3482642664679965E-2</v>
      </c>
      <c r="J32">
        <v>8.1534411432868693E-3</v>
      </c>
      <c r="K32">
        <f t="shared" si="2"/>
        <v>3.3014808724904698E-2</v>
      </c>
      <c r="L32" s="6">
        <f>'Accessory Variables'!B31</f>
        <v>2055.9</v>
      </c>
      <c r="M32">
        <f t="shared" si="3"/>
        <v>209.55199999999999</v>
      </c>
      <c r="N32">
        <f>(M32/M31)^4</f>
        <v>1.0936132453796394</v>
      </c>
      <c r="O32">
        <f>(1+G32+K32)</f>
        <v>1.0792500338898956</v>
      </c>
      <c r="P32">
        <f>(N32-O32)*(M31/L31)*100</f>
        <v>0.14800622777996328</v>
      </c>
      <c r="Q32">
        <v>0.12761176163542701</v>
      </c>
      <c r="R32" s="6">
        <f t="shared" si="5"/>
        <v>2.0394466144536272E-2</v>
      </c>
      <c r="S32">
        <f t="shared" si="4"/>
        <v>221.74800000000002</v>
      </c>
      <c r="T32">
        <f t="shared" si="6"/>
        <v>1.104946560636783</v>
      </c>
      <c r="U32">
        <f t="shared" si="7"/>
        <v>1.1064974513895847</v>
      </c>
      <c r="V32">
        <f t="shared" si="8"/>
        <v>-1.6867789177258317E-2</v>
      </c>
      <c r="W32">
        <v>-5.7459368450152301E-2</v>
      </c>
      <c r="X32">
        <f t="shared" si="9"/>
        <v>4.0591579272893988E-2</v>
      </c>
    </row>
    <row r="33" spans="1:24" x14ac:dyDescent="0.25">
      <c r="A33" t="s">
        <v>59</v>
      </c>
      <c r="B33">
        <v>201.9</v>
      </c>
      <c r="C33">
        <v>236.1</v>
      </c>
      <c r="D33">
        <v>0</v>
      </c>
      <c r="E33">
        <v>11.804</v>
      </c>
      <c r="F33">
        <v>4.9344847130996499E-3</v>
      </c>
      <c r="G33">
        <f t="shared" si="0"/>
        <v>1.9884514883406368E-2</v>
      </c>
      <c r="H33">
        <v>1.70115585384043E-2</v>
      </c>
      <c r="I33">
        <f t="shared" si="1"/>
        <v>6.9802368757702515E-2</v>
      </c>
      <c r="J33">
        <v>8.2665592312398707E-3</v>
      </c>
      <c r="K33">
        <f t="shared" si="2"/>
        <v>3.3478517218327175E-2</v>
      </c>
      <c r="L33" s="6">
        <f>'Accessory Variables'!B32</f>
        <v>2118.5</v>
      </c>
      <c r="M33">
        <f t="shared" si="3"/>
        <v>213.70400000000001</v>
      </c>
      <c r="N33">
        <f>(M33/M32)^4</f>
        <v>1.0816415550697374</v>
      </c>
      <c r="O33">
        <f>(1+G33+K33)</f>
        <v>1.0533630321017335</v>
      </c>
      <c r="P33">
        <f>(N33-O33)*(M32/L32)*100</f>
        <v>0.28823488715361328</v>
      </c>
      <c r="Q33">
        <v>0.25028557824202702</v>
      </c>
      <c r="R33" s="6">
        <f t="shared" si="5"/>
        <v>3.7949308911586266E-2</v>
      </c>
      <c r="S33">
        <f t="shared" si="4"/>
        <v>224.29599999999999</v>
      </c>
      <c r="T33">
        <f t="shared" si="6"/>
        <v>1.046760361392209</v>
      </c>
      <c r="U33">
        <f t="shared" si="7"/>
        <v>1.1032808859760297</v>
      </c>
      <c r="V33">
        <f t="shared" si="8"/>
        <v>-0.6096266007788842</v>
      </c>
      <c r="W33">
        <v>-0.60778685238348495</v>
      </c>
      <c r="X33">
        <f t="shared" si="9"/>
        <v>-1.8397483953992433E-3</v>
      </c>
    </row>
    <row r="34" spans="1:24" x14ac:dyDescent="0.25">
      <c r="A34" t="s">
        <v>60</v>
      </c>
      <c r="B34">
        <v>206.3</v>
      </c>
      <c r="C34">
        <v>240.5</v>
      </c>
      <c r="D34">
        <v>0</v>
      </c>
      <c r="E34">
        <v>10.7</v>
      </c>
      <c r="F34">
        <v>2.8963869811884101E-2</v>
      </c>
      <c r="G34">
        <f t="shared" si="0"/>
        <v>0.12098680936550887</v>
      </c>
      <c r="H34">
        <v>1.6864488336923101E-2</v>
      </c>
      <c r="I34">
        <f t="shared" si="1"/>
        <v>6.9183685820222385E-2</v>
      </c>
      <c r="J34">
        <v>8.4503707211673901E-3</v>
      </c>
      <c r="K34">
        <f t="shared" si="2"/>
        <v>3.4232354297990986E-2</v>
      </c>
      <c r="L34" s="6">
        <f>'Accessory Variables'!B33</f>
        <v>2164.3000000000002</v>
      </c>
      <c r="M34">
        <f t="shared" si="3"/>
        <v>217</v>
      </c>
      <c r="N34">
        <f>(M34/M33)^4</f>
        <v>1.0631347915105605</v>
      </c>
      <c r="O34">
        <f>(1+G34+K34)</f>
        <v>1.1552191636634999</v>
      </c>
      <c r="P34">
        <f>(N34-O34)*(M33/L33)*100</f>
        <v>-0.92890246242963248</v>
      </c>
      <c r="Q34">
        <v>-0.85455195393758798</v>
      </c>
      <c r="R34" s="6">
        <f t="shared" si="5"/>
        <v>-7.4350508492044498E-2</v>
      </c>
      <c r="S34">
        <f t="shared" si="4"/>
        <v>229.8</v>
      </c>
      <c r="T34">
        <f t="shared" si="6"/>
        <v>1.1018284523356965</v>
      </c>
      <c r="U34">
        <f t="shared" si="7"/>
        <v>1.1034160401182134</v>
      </c>
      <c r="V34">
        <f t="shared" si="8"/>
        <v>-1.6808571596290182E-2</v>
      </c>
      <c r="W34">
        <v>-5.2645139486784398E-2</v>
      </c>
      <c r="X34">
        <f t="shared" si="9"/>
        <v>3.583656789049422E-2</v>
      </c>
    </row>
    <row r="35" spans="1:24" x14ac:dyDescent="0.25">
      <c r="A35" t="s">
        <v>61</v>
      </c>
      <c r="B35">
        <v>208.8</v>
      </c>
      <c r="C35">
        <v>243.8</v>
      </c>
      <c r="D35">
        <v>0</v>
      </c>
      <c r="E35">
        <v>10.968</v>
      </c>
      <c r="F35">
        <v>1.1446443541626401E-2</v>
      </c>
      <c r="G35">
        <f t="shared" si="0"/>
        <v>4.6577916652646767E-2</v>
      </c>
      <c r="H35">
        <v>1.41511559781875E-2</v>
      </c>
      <c r="I35">
        <f t="shared" si="1"/>
        <v>5.7817530679176166E-2</v>
      </c>
      <c r="J35">
        <v>8.5703384109654408E-3</v>
      </c>
      <c r="K35">
        <f t="shared" si="2"/>
        <v>3.4724581231176499E-2</v>
      </c>
      <c r="L35" s="6">
        <f>'Accessory Variables'!B34</f>
        <v>2202.8000000000002</v>
      </c>
      <c r="M35">
        <f t="shared" si="3"/>
        <v>219.768</v>
      </c>
      <c r="N35">
        <f>(M35/M34)^4</f>
        <v>1.052007626414124</v>
      </c>
      <c r="O35">
        <f>(1+G35+K35)</f>
        <v>1.0813024978838233</v>
      </c>
      <c r="P35">
        <f>(N35-O35)*(M34/L34)*100</f>
        <v>-0.2937202379025427</v>
      </c>
      <c r="Q35">
        <v>-0.29672014131392199</v>
      </c>
      <c r="R35" s="6">
        <f t="shared" si="5"/>
        <v>2.99990341137929E-3</v>
      </c>
      <c r="S35">
        <f t="shared" si="4"/>
        <v>232.83200000000002</v>
      </c>
      <c r="T35">
        <f t="shared" si="6"/>
        <v>1.0538300478184661</v>
      </c>
      <c r="U35">
        <f t="shared" si="7"/>
        <v>1.0925421119103527</v>
      </c>
      <c r="V35">
        <f t="shared" si="8"/>
        <v>-0.41103508424504587</v>
      </c>
      <c r="W35">
        <v>-0.41263978675219998</v>
      </c>
      <c r="X35">
        <f t="shared" si="9"/>
        <v>1.6047025071541099E-3</v>
      </c>
    </row>
    <row r="36" spans="1:24" x14ac:dyDescent="0.25">
      <c r="A36" t="s">
        <v>62</v>
      </c>
      <c r="B36">
        <v>217</v>
      </c>
      <c r="C36">
        <v>255.3</v>
      </c>
      <c r="D36">
        <v>0</v>
      </c>
      <c r="E36">
        <v>11.528</v>
      </c>
      <c r="F36">
        <v>1.9637221460677701E-2</v>
      </c>
      <c r="G36">
        <f t="shared" si="0"/>
        <v>8.0893047404046348E-2</v>
      </c>
      <c r="H36">
        <v>1.6708883260009699E-2</v>
      </c>
      <c r="I36">
        <f t="shared" si="1"/>
        <v>6.8529391261322292E-2</v>
      </c>
      <c r="J36">
        <v>8.6284666647265008E-3</v>
      </c>
      <c r="K36">
        <f t="shared" si="2"/>
        <v>3.4963144396134016E-2</v>
      </c>
      <c r="L36" s="6">
        <f>'Accessory Variables'!B35</f>
        <v>2331.6</v>
      </c>
      <c r="M36">
        <f t="shared" si="3"/>
        <v>228.52799999999999</v>
      </c>
      <c r="N36">
        <f>(M36/M35)^4</f>
        <v>1.1692297358606676</v>
      </c>
      <c r="O36">
        <f>(1+G36+K36)</f>
        <v>1.1158561918001804</v>
      </c>
      <c r="P36">
        <f>(N36-O36)*(M35/L35)*100</f>
        <v>0.53249487157640973</v>
      </c>
      <c r="Q36">
        <v>0.45659265243991298</v>
      </c>
      <c r="R36" s="6">
        <f t="shared" si="5"/>
        <v>7.5902219136496751E-2</v>
      </c>
      <c r="S36">
        <f t="shared" si="4"/>
        <v>243.77200000000002</v>
      </c>
      <c r="T36">
        <f t="shared" si="6"/>
        <v>1.2016129689523052</v>
      </c>
      <c r="U36">
        <f t="shared" si="7"/>
        <v>1.1034925356574563</v>
      </c>
      <c r="V36">
        <f t="shared" si="8"/>
        <v>1.0371153406984861</v>
      </c>
      <c r="W36">
        <v>0.91854958438955003</v>
      </c>
      <c r="X36">
        <f t="shared" si="9"/>
        <v>0.11856575630893607</v>
      </c>
    </row>
    <row r="37" spans="1:24" x14ac:dyDescent="0.25">
      <c r="A37" t="s">
        <v>63</v>
      </c>
      <c r="B37">
        <v>222.1</v>
      </c>
      <c r="C37">
        <v>262.2</v>
      </c>
      <c r="D37">
        <v>0</v>
      </c>
      <c r="E37">
        <v>11.907999999999999</v>
      </c>
      <c r="F37">
        <v>1.6726590589338799E-2</v>
      </c>
      <c r="G37">
        <f t="shared" si="0"/>
        <v>6.8603832613973958E-2</v>
      </c>
      <c r="H37">
        <v>1.5210455002403899E-2</v>
      </c>
      <c r="I37">
        <f t="shared" si="1"/>
        <v>6.2244097422621047E-2</v>
      </c>
      <c r="J37">
        <v>8.7710440139068292E-3</v>
      </c>
      <c r="K37">
        <f t="shared" si="2"/>
        <v>3.5548468320826698E-2</v>
      </c>
      <c r="L37" s="6">
        <f>'Accessory Variables'!B36</f>
        <v>2395.1</v>
      </c>
      <c r="M37">
        <f t="shared" si="3"/>
        <v>234.00799999999998</v>
      </c>
      <c r="N37">
        <f>(M37/M36)^4</f>
        <v>1.099423824590859</v>
      </c>
      <c r="O37">
        <f>(1+G37+K37)</f>
        <v>1.1041523009348007</v>
      </c>
      <c r="P37">
        <f>(N37-O37)*(M36/L36)*100</f>
        <v>-4.6345395519313194E-2</v>
      </c>
      <c r="Q37">
        <v>-7.0079019213997701E-2</v>
      </c>
      <c r="R37" s="6">
        <f t="shared" si="5"/>
        <v>2.3733623694684507E-2</v>
      </c>
      <c r="S37">
        <f t="shared" si="4"/>
        <v>250.292</v>
      </c>
      <c r="T37">
        <f t="shared" si="6"/>
        <v>1.1113544495360683</v>
      </c>
      <c r="U37">
        <f t="shared" si="7"/>
        <v>1.0977925657434477</v>
      </c>
      <c r="V37">
        <f t="shared" si="8"/>
        <v>0.14179136798313191</v>
      </c>
      <c r="W37">
        <v>0.117966353810184</v>
      </c>
      <c r="X37">
        <f t="shared" si="9"/>
        <v>2.3825014172947911E-2</v>
      </c>
    </row>
    <row r="38" spans="1:24" x14ac:dyDescent="0.25">
      <c r="A38" t="s">
        <v>64</v>
      </c>
      <c r="B38">
        <v>227.8</v>
      </c>
      <c r="C38">
        <v>268.39999999999998</v>
      </c>
      <c r="D38">
        <v>0</v>
      </c>
      <c r="E38">
        <v>12.528</v>
      </c>
      <c r="F38">
        <v>1.7250922509225001E-2</v>
      </c>
      <c r="G38">
        <f t="shared" si="0"/>
        <v>7.0809879670525433E-2</v>
      </c>
      <c r="H38">
        <v>1.43367632496663E-2</v>
      </c>
      <c r="I38">
        <f t="shared" si="1"/>
        <v>5.8592139202087168E-2</v>
      </c>
      <c r="J38">
        <v>8.8806898622850704E-3</v>
      </c>
      <c r="K38">
        <f t="shared" si="2"/>
        <v>3.5998767144792554E-2</v>
      </c>
      <c r="L38" s="6">
        <f>'Accessory Variables'!B37</f>
        <v>2476.9</v>
      </c>
      <c r="M38">
        <f t="shared" si="3"/>
        <v>240.328</v>
      </c>
      <c r="N38">
        <f>(M38/M37)^4</f>
        <v>1.1124862958542523</v>
      </c>
      <c r="O38">
        <f>(1+G38+K38)</f>
        <v>1.106808646815318</v>
      </c>
      <c r="P38">
        <f>(N38-O38)*(M37/L37)*100</f>
        <v>5.5472226475008948E-2</v>
      </c>
      <c r="Q38">
        <v>2.7018899744013499E-2</v>
      </c>
      <c r="R38" s="6">
        <f t="shared" si="5"/>
        <v>2.8453326730995449E-2</v>
      </c>
      <c r="S38">
        <f t="shared" si="4"/>
        <v>255.87199999999999</v>
      </c>
      <c r="T38">
        <f t="shared" si="6"/>
        <v>1.0922025359733059</v>
      </c>
      <c r="U38">
        <f t="shared" si="7"/>
        <v>1.0945909063468797</v>
      </c>
      <c r="V38">
        <f t="shared" si="8"/>
        <v>-2.4958874265899142E-2</v>
      </c>
      <c r="W38">
        <v>-3.6845736052693E-2</v>
      </c>
      <c r="X38">
        <f t="shared" si="9"/>
        <v>1.1886861786793858E-2</v>
      </c>
    </row>
    <row r="39" spans="1:24" x14ac:dyDescent="0.25">
      <c r="A39" t="s">
        <v>65</v>
      </c>
      <c r="B39">
        <v>231.7</v>
      </c>
      <c r="C39">
        <v>270.10000000000002</v>
      </c>
      <c r="D39">
        <v>0</v>
      </c>
      <c r="E39">
        <v>13.592000000000001</v>
      </c>
      <c r="F39">
        <v>1.8439587678728001E-2</v>
      </c>
      <c r="G39">
        <f t="shared" si="0"/>
        <v>7.5823655885925545E-2</v>
      </c>
      <c r="H39">
        <v>2.3811544991511099E-2</v>
      </c>
      <c r="I39">
        <f t="shared" si="1"/>
        <v>9.8702443093245051E-2</v>
      </c>
      <c r="J39">
        <v>9.1143618529227997E-3</v>
      </c>
      <c r="K39">
        <f t="shared" si="2"/>
        <v>3.6958912442692782E-2</v>
      </c>
      <c r="L39" s="6">
        <f>'Accessory Variables'!B38</f>
        <v>2526.6</v>
      </c>
      <c r="M39">
        <f t="shared" si="3"/>
        <v>245.292</v>
      </c>
      <c r="N39">
        <f>(M39/M38)^4</f>
        <v>1.0852156495016494</v>
      </c>
      <c r="O39">
        <f>(1+G39+K39)</f>
        <v>1.1127825683286183</v>
      </c>
      <c r="P39">
        <f>(N39-O39)*(M38/L38)*100</f>
        <v>-0.26747557300851021</v>
      </c>
      <c r="Q39">
        <v>-0.27807768023158103</v>
      </c>
      <c r="R39" s="6">
        <f t="shared" si="5"/>
        <v>1.0602107223070811E-2</v>
      </c>
      <c r="S39">
        <f t="shared" si="4"/>
        <v>256.50800000000004</v>
      </c>
      <c r="T39">
        <f t="shared" si="6"/>
        <v>1.0099796024766705</v>
      </c>
      <c r="U39">
        <f t="shared" si="7"/>
        <v>1.1356613555359378</v>
      </c>
      <c r="V39">
        <f t="shared" si="8"/>
        <v>-1.2983342694004945</v>
      </c>
      <c r="W39">
        <v>-1.26834143484572</v>
      </c>
      <c r="X39">
        <f t="shared" si="9"/>
        <v>-2.9992834554774417E-2</v>
      </c>
    </row>
    <row r="40" spans="1:24" x14ac:dyDescent="0.25">
      <c r="A40" t="s">
        <v>66</v>
      </c>
      <c r="B40">
        <v>237.6</v>
      </c>
      <c r="C40">
        <v>278.89999999999998</v>
      </c>
      <c r="D40">
        <v>0</v>
      </c>
      <c r="E40">
        <v>13.048</v>
      </c>
      <c r="F40">
        <v>1.51078923154553E-2</v>
      </c>
      <c r="G40">
        <f t="shared" si="0"/>
        <v>6.1814905230061168E-2</v>
      </c>
      <c r="H40">
        <v>2.2884623357240601E-2</v>
      </c>
      <c r="I40">
        <f t="shared" si="1"/>
        <v>9.4728942871115551E-2</v>
      </c>
      <c r="J40">
        <v>8.7791996179291693E-3</v>
      </c>
      <c r="K40">
        <f t="shared" si="2"/>
        <v>3.5581957092033711E-2</v>
      </c>
      <c r="L40" s="6">
        <f>'Accessory Variables'!B39</f>
        <v>2591.1999999999998</v>
      </c>
      <c r="M40">
        <f t="shared" si="3"/>
        <v>250.648</v>
      </c>
      <c r="N40">
        <f>(M40/M39)^4</f>
        <v>1.0902433271789316</v>
      </c>
      <c r="O40">
        <f>(1+G40+K40)</f>
        <v>1.0973968623220949</v>
      </c>
      <c r="P40">
        <f>(N40-O40)*(M39/L39)*100</f>
        <v>-6.9449257592686345E-2</v>
      </c>
      <c r="Q40">
        <v>-0.11085656764750999</v>
      </c>
      <c r="R40" s="6">
        <f t="shared" si="5"/>
        <v>4.1407310054823648E-2</v>
      </c>
      <c r="S40">
        <f t="shared" si="4"/>
        <v>265.85199999999998</v>
      </c>
      <c r="T40">
        <f t="shared" si="6"/>
        <v>1.1538678410172551</v>
      </c>
      <c r="U40">
        <f t="shared" si="7"/>
        <v>1.1303108999631493</v>
      </c>
      <c r="V40">
        <f t="shared" si="8"/>
        <v>0.23915712166178238</v>
      </c>
      <c r="W40">
        <v>0.19445569379989999</v>
      </c>
      <c r="X40">
        <f t="shared" si="9"/>
        <v>4.4701427861882387E-2</v>
      </c>
    </row>
    <row r="41" spans="1:24" x14ac:dyDescent="0.25">
      <c r="A41" t="s">
        <v>67</v>
      </c>
      <c r="B41">
        <v>243.7</v>
      </c>
      <c r="C41">
        <v>289.39999999999998</v>
      </c>
      <c r="D41">
        <v>0</v>
      </c>
      <c r="E41">
        <v>14.292</v>
      </c>
      <c r="F41">
        <v>2.3333333333333199E-2</v>
      </c>
      <c r="G41">
        <f t="shared" si="0"/>
        <v>9.6651111234567377E-2</v>
      </c>
      <c r="H41">
        <v>3.3883192153366201E-2</v>
      </c>
      <c r="I41">
        <f t="shared" si="1"/>
        <v>0.14257811214479132</v>
      </c>
      <c r="J41">
        <v>8.2989862983178196E-3</v>
      </c>
      <c r="K41">
        <f t="shared" si="2"/>
        <v>3.3611475288358728E-2</v>
      </c>
      <c r="L41" s="6">
        <f>'Accessory Variables'!B40</f>
        <v>2667.6</v>
      </c>
      <c r="M41">
        <f t="shared" si="3"/>
        <v>257.99199999999996</v>
      </c>
      <c r="N41">
        <f>(M41/M40)^4</f>
        <v>1.1224525287125606</v>
      </c>
      <c r="O41">
        <f>(1+G41+K41)</f>
        <v>1.1302625865229261</v>
      </c>
      <c r="P41">
        <f>(N41-O41)*(M40/L40)*100</f>
        <v>-7.5547058121815627E-2</v>
      </c>
      <c r="Q41">
        <v>-0.10942783260118299</v>
      </c>
      <c r="R41" s="6">
        <f t="shared" si="5"/>
        <v>3.3880774479367368E-2</v>
      </c>
      <c r="S41">
        <f t="shared" si="4"/>
        <v>275.108</v>
      </c>
      <c r="T41">
        <f t="shared" si="6"/>
        <v>1.1467088152453668</v>
      </c>
      <c r="U41">
        <f t="shared" si="7"/>
        <v>1.1761895874331501</v>
      </c>
      <c r="V41">
        <f t="shared" si="8"/>
        <v>-0.30246689748635935</v>
      </c>
      <c r="W41">
        <v>-0.32320623628590001</v>
      </c>
      <c r="X41">
        <f t="shared" si="9"/>
        <v>2.0739338799540652E-2</v>
      </c>
    </row>
    <row r="42" spans="1:24" x14ac:dyDescent="0.25">
      <c r="A42" t="s">
        <v>68</v>
      </c>
      <c r="B42">
        <v>249.3</v>
      </c>
      <c r="C42">
        <v>298.39999999999998</v>
      </c>
      <c r="D42">
        <v>0</v>
      </c>
      <c r="E42">
        <v>15.752000000000001</v>
      </c>
      <c r="F42">
        <v>2.2001257214698099E-2</v>
      </c>
      <c r="G42">
        <f t="shared" si="0"/>
        <v>9.09521943848286E-2</v>
      </c>
      <c r="H42">
        <v>1.9522521463013E-2</v>
      </c>
      <c r="I42">
        <f t="shared" si="1"/>
        <v>8.0406766561061049E-2</v>
      </c>
      <c r="J42">
        <v>7.6782853670662697E-3</v>
      </c>
      <c r="K42">
        <f t="shared" si="2"/>
        <v>3.1068692067152348E-2</v>
      </c>
      <c r="L42" s="6">
        <f>'Accessory Variables'!B41</f>
        <v>2723.9</v>
      </c>
      <c r="M42">
        <f t="shared" si="3"/>
        <v>265.05200000000002</v>
      </c>
      <c r="N42">
        <f>(M42/M41)^4</f>
        <v>1.1140364109552705</v>
      </c>
      <c r="O42">
        <f>(1+G42+K42)</f>
        <v>1.1220208864519809</v>
      </c>
      <c r="P42">
        <f>(N42-O42)*(M41/L41)*100</f>
        <v>-7.722037795573998E-2</v>
      </c>
      <c r="Q42">
        <v>-0.10953387497733</v>
      </c>
      <c r="R42" s="6">
        <f t="shared" si="5"/>
        <v>3.2313497021590018E-2</v>
      </c>
      <c r="S42">
        <f t="shared" si="4"/>
        <v>282.64799999999997</v>
      </c>
      <c r="T42">
        <f t="shared" si="6"/>
        <v>1.1142195865338855</v>
      </c>
      <c r="U42">
        <f t="shared" si="7"/>
        <v>1.1114754586282134</v>
      </c>
      <c r="V42">
        <f t="shared" si="8"/>
        <v>2.8300027735554407E-2</v>
      </c>
      <c r="W42">
        <v>2.1495089081424699E-2</v>
      </c>
      <c r="X42">
        <f t="shared" si="9"/>
        <v>6.8049386541297087E-3</v>
      </c>
    </row>
    <row r="43" spans="1:24" x14ac:dyDescent="0.25">
      <c r="A43" t="s">
        <v>69</v>
      </c>
      <c r="B43">
        <v>261.10000000000002</v>
      </c>
      <c r="C43">
        <v>307.7</v>
      </c>
      <c r="D43">
        <v>0</v>
      </c>
      <c r="E43">
        <v>16.260000000000002</v>
      </c>
      <c r="F43">
        <v>1.97662715276226E-2</v>
      </c>
      <c r="G43">
        <f t="shared" si="0"/>
        <v>8.1440362865111471E-2</v>
      </c>
      <c r="H43">
        <v>2.6031453070327198E-2</v>
      </c>
      <c r="I43">
        <f t="shared" si="1"/>
        <v>0.10826265022240844</v>
      </c>
      <c r="J43">
        <v>6.8934327376384301E-3</v>
      </c>
      <c r="K43">
        <f t="shared" si="2"/>
        <v>2.7860159985660049E-2</v>
      </c>
      <c r="L43" s="6">
        <f>'Accessory Variables'!B42</f>
        <v>2789.8</v>
      </c>
      <c r="M43">
        <f t="shared" si="3"/>
        <v>277.36</v>
      </c>
      <c r="N43">
        <f>(M43/M42)^4</f>
        <v>1.1990877662423725</v>
      </c>
      <c r="O43">
        <f>(1+G43+K43)</f>
        <v>1.1093005228507715</v>
      </c>
      <c r="P43">
        <f>(N43-O43)*(M42/L42)*100</f>
        <v>0.87368436563128649</v>
      </c>
      <c r="Q43">
        <v>0.74902877779454702</v>
      </c>
      <c r="R43" s="6">
        <f t="shared" si="5"/>
        <v>0.12465558783673947</v>
      </c>
      <c r="S43">
        <f t="shared" si="4"/>
        <v>291.44</v>
      </c>
      <c r="T43">
        <f t="shared" si="6"/>
        <v>1.1303500708640328</v>
      </c>
      <c r="U43">
        <f t="shared" si="7"/>
        <v>1.1361228102080685</v>
      </c>
      <c r="V43">
        <f t="shared" si="8"/>
        <v>-5.9901363123205362E-2</v>
      </c>
      <c r="W43">
        <v>-7.9977664257435702E-2</v>
      </c>
      <c r="X43">
        <f t="shared" si="9"/>
        <v>2.007630113423034E-2</v>
      </c>
    </row>
    <row r="44" spans="1:24" x14ac:dyDescent="0.25">
      <c r="A44" t="s">
        <v>70</v>
      </c>
      <c r="B44">
        <v>276.5</v>
      </c>
      <c r="C44">
        <v>312</v>
      </c>
      <c r="D44">
        <v>0</v>
      </c>
      <c r="E44">
        <v>16.536000000000001</v>
      </c>
      <c r="F44">
        <v>3.8656614119259698E-2</v>
      </c>
      <c r="G44">
        <f t="shared" si="0"/>
        <v>0.16382575594421489</v>
      </c>
      <c r="H44">
        <v>2.7469644730924801E-2</v>
      </c>
      <c r="I44">
        <f t="shared" si="1"/>
        <v>0.11448954893651742</v>
      </c>
      <c r="J44">
        <v>6.0432007186508301E-3</v>
      </c>
      <c r="K44">
        <f t="shared" si="2"/>
        <v>2.4392808655296028E-2</v>
      </c>
      <c r="L44" s="6">
        <f>'Accessory Variables'!B43</f>
        <v>2797.4</v>
      </c>
      <c r="M44">
        <f t="shared" si="3"/>
        <v>293.036</v>
      </c>
      <c r="N44">
        <f>(M44/M43)^4</f>
        <v>1.2459728967827668</v>
      </c>
      <c r="O44">
        <f>(1+G44+K44)</f>
        <v>1.1882185645995109</v>
      </c>
      <c r="P44">
        <f>(N44-O44)*(M43/L43)*100</f>
        <v>0.57418960407010722</v>
      </c>
      <c r="Q44">
        <v>0.48507428362671901</v>
      </c>
      <c r="R44" s="6">
        <f t="shared" si="5"/>
        <v>8.9115320443388213E-2</v>
      </c>
      <c r="S44">
        <f t="shared" si="4"/>
        <v>295.464</v>
      </c>
      <c r="T44">
        <f t="shared" si="6"/>
        <v>1.0563836215023645</v>
      </c>
      <c r="U44">
        <f t="shared" si="7"/>
        <v>1.1388823575918134</v>
      </c>
      <c r="V44">
        <f t="shared" si="8"/>
        <v>-0.86183352376188216</v>
      </c>
      <c r="W44">
        <v>-0.82461451411464104</v>
      </c>
      <c r="X44">
        <f t="shared" si="9"/>
        <v>-3.7219009647241119E-2</v>
      </c>
    </row>
    <row r="45" spans="1:24" x14ac:dyDescent="0.25">
      <c r="A45" t="s">
        <v>71</v>
      </c>
      <c r="B45">
        <v>276.10000000000002</v>
      </c>
      <c r="C45">
        <v>316.10000000000002</v>
      </c>
      <c r="D45">
        <v>0</v>
      </c>
      <c r="E45">
        <v>15.916</v>
      </c>
      <c r="F45">
        <v>1.0135937706216199E-2</v>
      </c>
      <c r="G45">
        <f t="shared" si="0"/>
        <v>4.1164350131692506E-2</v>
      </c>
      <c r="H45">
        <v>2.8850713061239201E-2</v>
      </c>
      <c r="I45">
        <f t="shared" si="1"/>
        <v>0.12049378407768341</v>
      </c>
      <c r="J45">
        <v>5.1951565987957702E-3</v>
      </c>
      <c r="K45">
        <f t="shared" si="2"/>
        <v>2.0943125898016834E-2</v>
      </c>
      <c r="L45" s="6">
        <f>'Accessory Variables'!B44</f>
        <v>2856.5</v>
      </c>
      <c r="M45">
        <f t="shared" si="3"/>
        <v>292.01600000000002</v>
      </c>
      <c r="N45">
        <f>(M45/M44)^4</f>
        <v>0.98614932333200767</v>
      </c>
      <c r="O45">
        <f>(1+G45+K45)</f>
        <v>1.0621074760297093</v>
      </c>
      <c r="P45">
        <f>(N45-O45)*(M44/L44)*100</f>
        <v>-0.79568432236804565</v>
      </c>
      <c r="Q45">
        <v>-0.84267374161611797</v>
      </c>
      <c r="R45" s="6">
        <f t="shared" si="5"/>
        <v>4.6989419248072317E-2</v>
      </c>
      <c r="S45">
        <f t="shared" si="4"/>
        <v>300.18400000000003</v>
      </c>
      <c r="T45">
        <f t="shared" si="6"/>
        <v>1.0654470452199374</v>
      </c>
      <c r="U45">
        <f t="shared" si="7"/>
        <v>1.1414369099757002</v>
      </c>
      <c r="V45">
        <f t="shared" si="8"/>
        <v>-0.80261204690772558</v>
      </c>
      <c r="W45">
        <v>-0.75709467012485798</v>
      </c>
      <c r="X45">
        <f t="shared" si="9"/>
        <v>-4.5517376782867602E-2</v>
      </c>
    </row>
    <row r="46" spans="1:24" x14ac:dyDescent="0.25">
      <c r="A46" t="s">
        <v>72</v>
      </c>
      <c r="B46">
        <v>285.8</v>
      </c>
      <c r="C46">
        <v>323.10000000000002</v>
      </c>
      <c r="D46">
        <v>0</v>
      </c>
      <c r="E46">
        <v>16.628</v>
      </c>
      <c r="F46">
        <v>3.01026940865976E-2</v>
      </c>
      <c r="G46">
        <f t="shared" si="0"/>
        <v>0.12595774353911282</v>
      </c>
      <c r="H46">
        <v>2.72263187748156E-2</v>
      </c>
      <c r="I46">
        <f t="shared" si="1"/>
        <v>0.11343418766660252</v>
      </c>
      <c r="J46">
        <v>5.39711167041279E-3</v>
      </c>
      <c r="K46">
        <f t="shared" si="2"/>
        <v>2.1763849262292911E-2</v>
      </c>
      <c r="L46" s="6">
        <f>'Accessory Variables'!B45</f>
        <v>2985.6</v>
      </c>
      <c r="M46">
        <f t="shared" si="3"/>
        <v>302.428</v>
      </c>
      <c r="N46">
        <f>(M46/M45)^4</f>
        <v>1.1504331795224807</v>
      </c>
      <c r="O46">
        <f>(1+G46+K46)</f>
        <v>1.1477215928014057</v>
      </c>
      <c r="P46">
        <f>(N46-O46)*(M45/L45)*100</f>
        <v>2.7720171816608692E-2</v>
      </c>
      <c r="Q46">
        <v>8.5667061973104797E-4</v>
      </c>
      <c r="R46" s="6">
        <f t="shared" si="5"/>
        <v>2.6863501196877644E-2</v>
      </c>
      <c r="S46">
        <f t="shared" si="4"/>
        <v>306.47200000000004</v>
      </c>
      <c r="T46">
        <f t="shared" si="6"/>
        <v>1.0864582663825479</v>
      </c>
      <c r="U46">
        <f t="shared" si="7"/>
        <v>1.1351980369288954</v>
      </c>
      <c r="V46">
        <f t="shared" si="8"/>
        <v>-0.51219671912076925</v>
      </c>
      <c r="W46">
        <v>-0.49084629804718699</v>
      </c>
      <c r="X46">
        <f t="shared" si="9"/>
        <v>-2.135042107358226E-2</v>
      </c>
    </row>
    <row r="47" spans="1:24" x14ac:dyDescent="0.25">
      <c r="A47" t="s">
        <v>73</v>
      </c>
      <c r="B47">
        <v>297.2</v>
      </c>
      <c r="C47">
        <v>336.1</v>
      </c>
      <c r="D47">
        <v>0</v>
      </c>
      <c r="E47">
        <v>16.091999999999999</v>
      </c>
      <c r="F47">
        <v>1.9989345780168099E-2</v>
      </c>
      <c r="G47">
        <f t="shared" si="0"/>
        <v>8.2386935335307276E-2</v>
      </c>
      <c r="H47">
        <v>3.2475151849806802E-2</v>
      </c>
      <c r="I47">
        <f t="shared" si="1"/>
        <v>0.13636653037167967</v>
      </c>
      <c r="J47">
        <v>5.6358768406961097E-3</v>
      </c>
      <c r="K47">
        <f t="shared" si="2"/>
        <v>2.2734803070114218E-2</v>
      </c>
      <c r="L47" s="6">
        <f>'Accessory Variables'!B46</f>
        <v>3124.2</v>
      </c>
      <c r="M47">
        <f t="shared" si="3"/>
        <v>313.29199999999997</v>
      </c>
      <c r="N47">
        <f>(M47/M46)^4</f>
        <v>1.1516200861533199</v>
      </c>
      <c r="O47">
        <f>(1+G47+K47)</f>
        <v>1.1051217384054215</v>
      </c>
      <c r="P47">
        <f>(N47-O47)*(M46/L46)*100</f>
        <v>0.47100758014139266</v>
      </c>
      <c r="Q47">
        <v>0.39518973042783601</v>
      </c>
      <c r="R47" s="6">
        <f t="shared" si="5"/>
        <v>7.5817849713556651E-2</v>
      </c>
      <c r="S47">
        <f t="shared" si="4"/>
        <v>320.00800000000004</v>
      </c>
      <c r="T47">
        <f t="shared" si="6"/>
        <v>1.1887215395516895</v>
      </c>
      <c r="U47">
        <f t="shared" si="7"/>
        <v>1.1591013334417939</v>
      </c>
      <c r="V47">
        <f t="shared" si="8"/>
        <v>0.30405157445444525</v>
      </c>
      <c r="W47">
        <v>0.231783308192124</v>
      </c>
      <c r="X47">
        <f t="shared" si="9"/>
        <v>7.2268266262321246E-2</v>
      </c>
    </row>
    <row r="48" spans="1:24" x14ac:dyDescent="0.25">
      <c r="A48" t="s">
        <v>74</v>
      </c>
      <c r="B48">
        <v>311.89999999999998</v>
      </c>
      <c r="C48">
        <v>336.8</v>
      </c>
      <c r="D48">
        <v>0</v>
      </c>
      <c r="E48">
        <v>15.715999999999999</v>
      </c>
      <c r="F48">
        <v>2.3253500460095802E-2</v>
      </c>
      <c r="G48">
        <f t="shared" si="0"/>
        <v>9.630894094862974E-2</v>
      </c>
      <c r="H48">
        <v>2.1559648360463899E-2</v>
      </c>
      <c r="I48">
        <f t="shared" si="1"/>
        <v>8.9067805410846024E-2</v>
      </c>
      <c r="J48">
        <v>6.4429387255227101E-3</v>
      </c>
      <c r="K48">
        <f t="shared" si="2"/>
        <v>2.6021895204974888E-2</v>
      </c>
      <c r="L48" s="6">
        <f>'Accessory Variables'!B47</f>
        <v>3162.5</v>
      </c>
      <c r="M48">
        <f t="shared" si="3"/>
        <v>327.61599999999999</v>
      </c>
      <c r="N48">
        <f>(M48/M47)^4</f>
        <v>1.1958127878012939</v>
      </c>
      <c r="O48">
        <f>(1+G48+K48)</f>
        <v>1.1223308361536046</v>
      </c>
      <c r="P48">
        <f>(N48-O48)*(M47/L47)*100</f>
        <v>0.73687048190281845</v>
      </c>
      <c r="Q48">
        <v>0.63754134268004803</v>
      </c>
      <c r="R48" s="6">
        <f t="shared" si="5"/>
        <v>9.9329139222770424E-2</v>
      </c>
      <c r="S48">
        <f t="shared" si="4"/>
        <v>321.084</v>
      </c>
      <c r="T48">
        <f t="shared" si="6"/>
        <v>1.0135176509916921</v>
      </c>
      <c r="U48">
        <f t="shared" si="7"/>
        <v>1.1150897006158209</v>
      </c>
      <c r="V48">
        <f t="shared" si="8"/>
        <v>-1.0403901304691832</v>
      </c>
      <c r="W48">
        <v>-1.0057081076057599</v>
      </c>
      <c r="X48">
        <f t="shared" si="9"/>
        <v>-3.4682022863423256E-2</v>
      </c>
    </row>
    <row r="49" spans="1:24" x14ac:dyDescent="0.25">
      <c r="A49" t="s">
        <v>75</v>
      </c>
      <c r="B49">
        <v>317.39999999999998</v>
      </c>
      <c r="C49">
        <v>340.3</v>
      </c>
      <c r="D49">
        <v>0</v>
      </c>
      <c r="E49">
        <v>14.827999999999999</v>
      </c>
      <c r="F49">
        <v>2.19230021388295E-2</v>
      </c>
      <c r="G49">
        <f t="shared" si="0"/>
        <v>9.0618094045441966E-2</v>
      </c>
      <c r="H49">
        <v>1.3578954256920199E-2</v>
      </c>
      <c r="I49">
        <f t="shared" si="1"/>
        <v>5.5432194203684393E-2</v>
      </c>
      <c r="J49">
        <v>6.7984921632167098E-3</v>
      </c>
      <c r="K49">
        <f t="shared" si="2"/>
        <v>2.7472544654785658E-2</v>
      </c>
      <c r="L49" s="6">
        <f>'Accessory Variables'!B48</f>
        <v>3260.6</v>
      </c>
      <c r="M49">
        <f t="shared" si="3"/>
        <v>332.22799999999995</v>
      </c>
      <c r="N49">
        <f>(M49/M48)^4</f>
        <v>1.0575100732935887</v>
      </c>
      <c r="O49">
        <f>(1+G49+K49)</f>
        <v>1.1180906387002276</v>
      </c>
      <c r="P49">
        <f>(N49-O49)*(M48/L48)*100</f>
        <v>-0.62757826138376016</v>
      </c>
      <c r="Q49">
        <v>-0.609283097610824</v>
      </c>
      <c r="R49" s="6">
        <f t="shared" si="5"/>
        <v>-1.8295163772936163E-2</v>
      </c>
      <c r="S49">
        <f t="shared" si="4"/>
        <v>325.47200000000004</v>
      </c>
      <c r="T49">
        <f t="shared" si="6"/>
        <v>1.0557956583530685</v>
      </c>
      <c r="U49">
        <f t="shared" si="7"/>
        <v>1.0829047388584701</v>
      </c>
      <c r="V49">
        <f t="shared" si="8"/>
        <v>-0.27523452980225571</v>
      </c>
      <c r="W49">
        <v>-0.26188271486098402</v>
      </c>
      <c r="X49">
        <f t="shared" si="9"/>
        <v>-1.3351814941271689E-2</v>
      </c>
    </row>
    <row r="50" spans="1:24" x14ac:dyDescent="0.25">
      <c r="A50" t="s">
        <v>76</v>
      </c>
      <c r="B50">
        <v>329.3</v>
      </c>
      <c r="C50">
        <v>348.4</v>
      </c>
      <c r="D50">
        <v>0</v>
      </c>
      <c r="E50">
        <v>15.012</v>
      </c>
      <c r="F50">
        <v>1.91694810445702E-2</v>
      </c>
      <c r="G50">
        <f t="shared" si="0"/>
        <v>7.8911049993247495E-2</v>
      </c>
      <c r="H50">
        <v>1.57859056719503E-2</v>
      </c>
      <c r="I50">
        <f t="shared" si="1"/>
        <v>6.4654588756716924E-2</v>
      </c>
      <c r="J50">
        <v>7.1204298532561196E-3</v>
      </c>
      <c r="K50">
        <f t="shared" si="2"/>
        <v>2.8787369149359643E-2</v>
      </c>
      <c r="L50" s="6">
        <f>'Accessory Variables'!B49</f>
        <v>3280.8</v>
      </c>
      <c r="M50">
        <f t="shared" si="3"/>
        <v>344.31200000000001</v>
      </c>
      <c r="N50">
        <f>(M50/M49)^4</f>
        <v>1.1536224768410832</v>
      </c>
      <c r="O50">
        <f>(1+G50+K50)</f>
        <v>1.1076984191426071</v>
      </c>
      <c r="P50">
        <f>(N50-O50)*(M49/L49)*100</f>
        <v>0.46792792250043874</v>
      </c>
      <c r="Q50">
        <v>0.408574462104072</v>
      </c>
      <c r="R50" s="6">
        <f t="shared" si="5"/>
        <v>5.9353460396366742E-2</v>
      </c>
      <c r="S50">
        <f t="shared" si="4"/>
        <v>333.38799999999998</v>
      </c>
      <c r="T50">
        <f t="shared" si="6"/>
        <v>1.1008935428034081</v>
      </c>
      <c r="U50">
        <f t="shared" si="7"/>
        <v>1.0934419579060766</v>
      </c>
      <c r="V50">
        <f t="shared" si="8"/>
        <v>7.4381470885858308E-2</v>
      </c>
      <c r="W50">
        <v>5.5719726139580303E-2</v>
      </c>
      <c r="X50">
        <f t="shared" si="9"/>
        <v>1.8661744746278006E-2</v>
      </c>
    </row>
    <row r="51" spans="1:24" x14ac:dyDescent="0.25">
      <c r="A51" t="s">
        <v>77</v>
      </c>
      <c r="B51">
        <v>334.9</v>
      </c>
      <c r="C51">
        <v>353.2</v>
      </c>
      <c r="D51">
        <v>0</v>
      </c>
      <c r="E51">
        <v>13.852</v>
      </c>
      <c r="F51">
        <v>1.5961915429851599E-2</v>
      </c>
      <c r="G51">
        <f t="shared" si="0"/>
        <v>6.5392690381254281E-2</v>
      </c>
      <c r="H51">
        <v>1.6875357528761199E-2</v>
      </c>
      <c r="I51">
        <f t="shared" si="1"/>
        <v>6.9229400265175656E-2</v>
      </c>
      <c r="J51">
        <v>7.3570655222341399E-3</v>
      </c>
      <c r="K51">
        <f t="shared" si="2"/>
        <v>2.9754616343466322E-2</v>
      </c>
      <c r="L51" s="6">
        <f>'Accessory Variables'!B50</f>
        <v>3274.3</v>
      </c>
      <c r="M51">
        <f t="shared" si="3"/>
        <v>348.75199999999995</v>
      </c>
      <c r="N51">
        <f>(M51/M50)^4</f>
        <v>1.0525874587207242</v>
      </c>
      <c r="O51">
        <f>(1+G51+K51)</f>
        <v>1.0951473067247206</v>
      </c>
      <c r="P51">
        <f>(N51-O51)*(M50/L50)*100</f>
        <v>-0.44665527877200673</v>
      </c>
      <c r="Q51">
        <v>-0.43856934496739902</v>
      </c>
      <c r="R51" s="6">
        <f t="shared" si="5"/>
        <v>-8.0859338046077034E-3</v>
      </c>
      <c r="S51">
        <f t="shared" si="4"/>
        <v>339.34800000000001</v>
      </c>
      <c r="T51">
        <f t="shared" si="6"/>
        <v>1.0734487654747591</v>
      </c>
      <c r="U51">
        <f t="shared" si="7"/>
        <v>1.098984016608642</v>
      </c>
      <c r="V51">
        <f t="shared" si="8"/>
        <v>-0.25948385470077262</v>
      </c>
      <c r="W51">
        <v>-0.26798834839740798</v>
      </c>
      <c r="X51">
        <f t="shared" si="9"/>
        <v>8.5044936966353624E-3</v>
      </c>
    </row>
    <row r="52" spans="1:24" x14ac:dyDescent="0.25">
      <c r="A52" t="s">
        <v>78</v>
      </c>
      <c r="B52">
        <v>342.9</v>
      </c>
      <c r="C52">
        <v>360.2</v>
      </c>
      <c r="D52">
        <v>0</v>
      </c>
      <c r="E52">
        <v>14.552</v>
      </c>
      <c r="F52">
        <v>1.9822675486953299E-2</v>
      </c>
      <c r="G52">
        <f t="shared" si="0"/>
        <v>8.1679643495805809E-2</v>
      </c>
      <c r="H52">
        <v>1.6064006000562601E-2</v>
      </c>
      <c r="I52">
        <f t="shared" si="1"/>
        <v>6.5820985740012716E-2</v>
      </c>
      <c r="J52">
        <v>7.49757202978296E-3</v>
      </c>
      <c r="K52">
        <f t="shared" si="2"/>
        <v>3.0329258658800429E-2</v>
      </c>
      <c r="L52" s="6">
        <f>'Accessory Variables'!B51</f>
        <v>3332</v>
      </c>
      <c r="M52">
        <f t="shared" si="3"/>
        <v>357.452</v>
      </c>
      <c r="N52">
        <f>(M52/M51)^4</f>
        <v>1.1035807033207334</v>
      </c>
      <c r="O52">
        <f>(1+G52+K52)</f>
        <v>1.1120089021546062</v>
      </c>
      <c r="P52">
        <f>(N52-O52)*(M51/L51)*100</f>
        <v>-8.9770369230394484E-2</v>
      </c>
      <c r="Q52">
        <v>-0.102141839879533</v>
      </c>
      <c r="R52" s="6">
        <f t="shared" si="5"/>
        <v>1.2371470649138516E-2</v>
      </c>
      <c r="S52">
        <f t="shared" si="4"/>
        <v>345.64799999999997</v>
      </c>
      <c r="T52">
        <f t="shared" si="6"/>
        <v>1.0763537230916045</v>
      </c>
      <c r="U52">
        <f t="shared" si="7"/>
        <v>1.0961502443988131</v>
      </c>
      <c r="V52">
        <f t="shared" si="8"/>
        <v>-0.20517087354728164</v>
      </c>
      <c r="W52">
        <v>-0.21087798662884299</v>
      </c>
      <c r="X52">
        <f t="shared" si="9"/>
        <v>5.7071130815613547E-3</v>
      </c>
    </row>
    <row r="53" spans="1:24" x14ac:dyDescent="0.25">
      <c r="A53" t="s">
        <v>79</v>
      </c>
      <c r="B53">
        <v>351.5</v>
      </c>
      <c r="C53">
        <v>365.8</v>
      </c>
      <c r="D53">
        <v>0</v>
      </c>
      <c r="E53">
        <v>14.544</v>
      </c>
      <c r="F53">
        <v>8.3785670848441907E-3</v>
      </c>
      <c r="G53">
        <f t="shared" si="0"/>
        <v>3.3937828300429684E-2</v>
      </c>
      <c r="H53">
        <v>1.5686998246747099E-2</v>
      </c>
      <c r="I53">
        <f t="shared" si="1"/>
        <v>6.4239986173471264E-2</v>
      </c>
      <c r="J53">
        <v>7.59601048789271E-3</v>
      </c>
      <c r="K53">
        <f t="shared" si="2"/>
        <v>3.0731994673022234E-2</v>
      </c>
      <c r="L53" s="6">
        <f>'Accessory Variables'!B52</f>
        <v>3366.3</v>
      </c>
      <c r="M53">
        <f t="shared" si="3"/>
        <v>366.04399999999998</v>
      </c>
      <c r="N53">
        <f>(M53/M52)^4</f>
        <v>1.0996696642521067</v>
      </c>
      <c r="O53">
        <f>(1+G53+K53)</f>
        <v>1.0646698229734519</v>
      </c>
      <c r="P53">
        <f>(N53-O53)*(M52/L52)*100</f>
        <v>0.37547308717700162</v>
      </c>
      <c r="Q53">
        <v>0.33773982332935298</v>
      </c>
      <c r="R53" s="6">
        <f t="shared" si="5"/>
        <v>3.7733263847648635E-2</v>
      </c>
      <c r="S53">
        <f t="shared" si="4"/>
        <v>351.25600000000003</v>
      </c>
      <c r="T53">
        <f t="shared" si="6"/>
        <v>1.0664949722990302</v>
      </c>
      <c r="U53">
        <f t="shared" si="7"/>
        <v>1.0949719808464935</v>
      </c>
      <c r="V53">
        <f t="shared" si="8"/>
        <v>-0.29540879503041967</v>
      </c>
      <c r="W53">
        <v>-0.30425055756381197</v>
      </c>
      <c r="X53">
        <f t="shared" si="9"/>
        <v>8.8417625333923056E-3</v>
      </c>
    </row>
    <row r="54" spans="1:24" x14ac:dyDescent="0.25">
      <c r="A54" t="s">
        <v>80</v>
      </c>
      <c r="B54">
        <v>364.1</v>
      </c>
      <c r="C54">
        <v>373.3</v>
      </c>
      <c r="D54">
        <v>0</v>
      </c>
      <c r="E54">
        <v>14.484</v>
      </c>
      <c r="F54">
        <v>1.18156842599002E-2</v>
      </c>
      <c r="G54">
        <f t="shared" si="0"/>
        <v>4.8107017267205787E-2</v>
      </c>
      <c r="H54">
        <v>1.27191787044609E-2</v>
      </c>
      <c r="I54">
        <f t="shared" si="1"/>
        <v>5.185563673938498E-2</v>
      </c>
      <c r="J54">
        <v>7.7045729957268003E-3</v>
      </c>
      <c r="K54">
        <f t="shared" si="2"/>
        <v>3.1176287564376182E-2</v>
      </c>
      <c r="L54" s="6">
        <f>'Accessory Variables'!B53</f>
        <v>3402.6</v>
      </c>
      <c r="M54">
        <f t="shared" si="3"/>
        <v>378.584</v>
      </c>
      <c r="N54">
        <f>(M54/M53)^4</f>
        <v>1.1442366445198029</v>
      </c>
      <c r="O54">
        <f>(1+G54+K54)</f>
        <v>1.079283304831582</v>
      </c>
      <c r="P54">
        <f>(N54-O54)*(M53/L53)*100</f>
        <v>0.70628821771188366</v>
      </c>
      <c r="Q54">
        <v>0.65494385852229398</v>
      </c>
      <c r="R54" s="6">
        <f t="shared" si="5"/>
        <v>5.1344359189589683E-2</v>
      </c>
      <c r="S54">
        <f t="shared" si="4"/>
        <v>358.81600000000003</v>
      </c>
      <c r="T54">
        <f t="shared" si="6"/>
        <v>1.0889105268104593</v>
      </c>
      <c r="U54">
        <f t="shared" si="7"/>
        <v>1.0830319243037612</v>
      </c>
      <c r="V54">
        <f t="shared" si="8"/>
        <v>6.1340177705277645E-2</v>
      </c>
      <c r="W54">
        <v>2.4057186043924299E-2</v>
      </c>
      <c r="X54">
        <f t="shared" si="9"/>
        <v>3.7282991661353349E-2</v>
      </c>
    </row>
    <row r="55" spans="1:24" x14ac:dyDescent="0.25">
      <c r="A55" t="s">
        <v>81</v>
      </c>
      <c r="B55">
        <v>370.5</v>
      </c>
      <c r="C55">
        <v>377.4</v>
      </c>
      <c r="D55">
        <v>0</v>
      </c>
      <c r="E55">
        <v>15.9</v>
      </c>
      <c r="F55">
        <v>1.8763796909493399E-3</v>
      </c>
      <c r="G55">
        <f t="shared" si="0"/>
        <v>7.5266700060969693E-3</v>
      </c>
      <c r="H55">
        <v>7.1768188750334101E-3</v>
      </c>
      <c r="I55">
        <f t="shared" si="1"/>
        <v>2.9017797145931334E-2</v>
      </c>
      <c r="J55">
        <v>7.6456664008406304E-3</v>
      </c>
      <c r="K55">
        <f t="shared" si="2"/>
        <v>3.0935194055636384E-2</v>
      </c>
      <c r="L55" s="6">
        <f>'Accessory Variables'!B54</f>
        <v>3473.4</v>
      </c>
      <c r="M55">
        <f t="shared" si="3"/>
        <v>386.4</v>
      </c>
      <c r="N55">
        <f>(M55/M54)^4</f>
        <v>1.0851741724038313</v>
      </c>
      <c r="O55">
        <f>(1+G55+K55)</f>
        <v>1.0384618640617334</v>
      </c>
      <c r="P55">
        <f>(N55-O55)*(M54/L54)*100</f>
        <v>0.51973586496751922</v>
      </c>
      <c r="Q55">
        <v>0.49658558783243201</v>
      </c>
      <c r="R55" s="6">
        <f t="shared" si="5"/>
        <v>2.3150277135087216E-2</v>
      </c>
      <c r="S55">
        <f t="shared" si="4"/>
        <v>361.5</v>
      </c>
      <c r="T55">
        <f t="shared" si="6"/>
        <v>1.0302580216036845</v>
      </c>
      <c r="U55">
        <f t="shared" si="7"/>
        <v>1.0599529912015677</v>
      </c>
      <c r="V55">
        <f t="shared" si="8"/>
        <v>-0.31314377861735321</v>
      </c>
      <c r="W55">
        <v>-0.32274268252653299</v>
      </c>
      <c r="X55">
        <f t="shared" si="9"/>
        <v>9.598903909179779E-3</v>
      </c>
    </row>
    <row r="56" spans="1:24" x14ac:dyDescent="0.25">
      <c r="A56" t="s">
        <v>82</v>
      </c>
      <c r="B56">
        <v>380.3</v>
      </c>
      <c r="C56">
        <v>380.7</v>
      </c>
      <c r="D56">
        <v>0</v>
      </c>
      <c r="E56">
        <v>14.2</v>
      </c>
      <c r="F56">
        <v>7.7117990525503704E-3</v>
      </c>
      <c r="G56">
        <f t="shared" si="0"/>
        <v>3.1205865354523521E-2</v>
      </c>
      <c r="H56">
        <v>1.0985422048039E-2</v>
      </c>
      <c r="I56">
        <f t="shared" si="1"/>
        <v>4.4671082601991596E-2</v>
      </c>
      <c r="J56">
        <v>7.7886511814881897E-3</v>
      </c>
      <c r="K56">
        <f t="shared" si="2"/>
        <v>3.1520476863828195E-2</v>
      </c>
      <c r="L56" s="6">
        <f>'Accessory Variables'!B55</f>
        <v>3578.8</v>
      </c>
      <c r="M56">
        <f t="shared" si="3"/>
        <v>394.5</v>
      </c>
      <c r="N56">
        <f>(M56/M55)^4</f>
        <v>1.0865245889422199</v>
      </c>
      <c r="O56">
        <f>(1+G56+K56)</f>
        <v>1.0627263422183517</v>
      </c>
      <c r="P56">
        <f>(N56-O56)*(M55/L55)*100</f>
        <v>0.26474470357870322</v>
      </c>
      <c r="Q56">
        <v>0.25806011081713798</v>
      </c>
      <c r="R56" s="6">
        <f t="shared" si="5"/>
        <v>6.6845927615652445E-3</v>
      </c>
      <c r="S56">
        <f t="shared" si="4"/>
        <v>366.5</v>
      </c>
      <c r="T56">
        <f t="shared" si="6"/>
        <v>1.0564834773540959</v>
      </c>
      <c r="U56">
        <f t="shared" si="7"/>
        <v>1.0761915594658198</v>
      </c>
      <c r="V56">
        <f t="shared" si="8"/>
        <v>-0.20511520940255076</v>
      </c>
      <c r="W56">
        <v>-0.231512245496657</v>
      </c>
      <c r="X56">
        <f t="shared" si="9"/>
        <v>2.6397036094106235E-2</v>
      </c>
    </row>
    <row r="57" spans="1:24" x14ac:dyDescent="0.25">
      <c r="A57" t="s">
        <v>83</v>
      </c>
      <c r="B57">
        <v>394.4</v>
      </c>
      <c r="C57">
        <v>387.8</v>
      </c>
      <c r="D57">
        <v>0</v>
      </c>
      <c r="E57">
        <v>15.904</v>
      </c>
      <c r="F57">
        <v>1.10856018366676E-2</v>
      </c>
      <c r="G57">
        <f t="shared" si="0"/>
        <v>4.5085215120878042E-2</v>
      </c>
      <c r="H57">
        <v>9.6913453349387595E-3</v>
      </c>
      <c r="I57">
        <f t="shared" si="1"/>
        <v>3.9332564136442816E-2</v>
      </c>
      <c r="J57">
        <v>7.9652967353500692E-3</v>
      </c>
      <c r="K57">
        <f t="shared" si="2"/>
        <v>3.2243888142621913E-2</v>
      </c>
      <c r="L57" s="6">
        <f>'Accessory Variables'!B56</f>
        <v>3689.2</v>
      </c>
      <c r="M57">
        <f t="shared" si="3"/>
        <v>410.30399999999997</v>
      </c>
      <c r="N57">
        <f>(M57/M56)^4</f>
        <v>1.1701323151829632</v>
      </c>
      <c r="O57">
        <f>(1+G57+K57)</f>
        <v>1.0773291032635</v>
      </c>
      <c r="P57">
        <f>(N57-O57)*(M56/L56)*100</f>
        <v>1.0229928216784472</v>
      </c>
      <c r="Q57">
        <v>0.94162962580110998</v>
      </c>
      <c r="R57" s="6">
        <f t="shared" si="5"/>
        <v>8.1363195877337202E-2</v>
      </c>
      <c r="S57">
        <f t="shared" si="4"/>
        <v>371.89600000000002</v>
      </c>
      <c r="T57">
        <f t="shared" si="6"/>
        <v>1.0602056469545986</v>
      </c>
      <c r="U57">
        <f t="shared" si="7"/>
        <v>1.0715764522790647</v>
      </c>
      <c r="V57">
        <f t="shared" si="8"/>
        <v>-0.11644685792491413</v>
      </c>
      <c r="W57">
        <v>-0.138045216189187</v>
      </c>
      <c r="X57">
        <f t="shared" si="9"/>
        <v>2.1598358264272866E-2</v>
      </c>
    </row>
    <row r="58" spans="1:24" x14ac:dyDescent="0.25">
      <c r="A58" t="s">
        <v>84</v>
      </c>
      <c r="B58">
        <v>384.2</v>
      </c>
      <c r="C58">
        <v>390.9</v>
      </c>
      <c r="D58">
        <v>0</v>
      </c>
      <c r="E58">
        <v>15.768000000000001</v>
      </c>
      <c r="F58">
        <v>6.5308593918949097E-3</v>
      </c>
      <c r="G58">
        <f t="shared" si="0"/>
        <v>2.6380466353272514E-2</v>
      </c>
      <c r="H58">
        <v>7.5914022279748297E-3</v>
      </c>
      <c r="I58">
        <f t="shared" si="1"/>
        <v>3.0713138511218485E-2</v>
      </c>
      <c r="J58">
        <v>8.2486211075658601E-3</v>
      </c>
      <c r="K58">
        <f t="shared" si="2"/>
        <v>3.3404972497206087E-2</v>
      </c>
      <c r="L58" s="6">
        <f>'Accessory Variables'!B57</f>
        <v>3794.7</v>
      </c>
      <c r="M58">
        <f t="shared" si="3"/>
        <v>399.96799999999996</v>
      </c>
      <c r="N58">
        <f>(M58/M57)^4</f>
        <v>0.90297968971512999</v>
      </c>
      <c r="O58">
        <f>(1+G58+K58)</f>
        <v>1.0597854388504786</v>
      </c>
      <c r="P58">
        <f>(N58-O58)*(M57/L57)*100</f>
        <v>-1.7439560363555804</v>
      </c>
      <c r="Q58">
        <v>-1.75739701806917</v>
      </c>
      <c r="R58" s="6">
        <f t="shared" si="5"/>
        <v>1.344098171358965E-2</v>
      </c>
      <c r="S58">
        <f t="shared" si="4"/>
        <v>375.13199999999995</v>
      </c>
      <c r="T58">
        <f t="shared" si="6"/>
        <v>1.035262352172871</v>
      </c>
      <c r="U58">
        <f t="shared" si="7"/>
        <v>1.0641181110084246</v>
      </c>
      <c r="V58">
        <f t="shared" si="8"/>
        <v>-0.29088532169324066</v>
      </c>
      <c r="W58">
        <v>-0.30365213478283898</v>
      </c>
      <c r="X58">
        <f t="shared" si="9"/>
        <v>1.2766813089598317E-2</v>
      </c>
    </row>
    <row r="59" spans="1:24" x14ac:dyDescent="0.25">
      <c r="A59" t="s">
        <v>85</v>
      </c>
      <c r="B59">
        <v>392.4</v>
      </c>
      <c r="C59">
        <v>401.6</v>
      </c>
      <c r="D59">
        <v>0</v>
      </c>
      <c r="E59">
        <v>16.556000000000001</v>
      </c>
      <c r="F59">
        <v>1.29554829838432E-2</v>
      </c>
      <c r="G59">
        <f t="shared" si="0"/>
        <v>5.2837725371523758E-2</v>
      </c>
      <c r="H59">
        <v>1.4519946885283699E-2</v>
      </c>
      <c r="I59">
        <f t="shared" si="1"/>
        <v>5.9357050030504954E-2</v>
      </c>
      <c r="J59">
        <v>8.5245740779353908E-3</v>
      </c>
      <c r="K59">
        <f t="shared" si="2"/>
        <v>3.4536789639074916E-2</v>
      </c>
      <c r="L59" s="6">
        <f>'Accessory Variables'!B58</f>
        <v>3908.1</v>
      </c>
      <c r="M59">
        <f t="shared" si="3"/>
        <v>408.95599999999996</v>
      </c>
      <c r="N59">
        <f>(M59/M58)^4</f>
        <v>1.0929627275307774</v>
      </c>
      <c r="O59">
        <f>(1+G59+K59)</f>
        <v>1.0873745150105987</v>
      </c>
      <c r="P59">
        <f>(N59-O59)*(M58/L58)*100</f>
        <v>5.8900734847836193E-2</v>
      </c>
      <c r="Q59">
        <v>5.7078797705612E-2</v>
      </c>
      <c r="R59" s="6">
        <f t="shared" si="5"/>
        <v>1.8219371422241934E-3</v>
      </c>
      <c r="S59">
        <f t="shared" si="4"/>
        <v>385.04400000000004</v>
      </c>
      <c r="T59">
        <f t="shared" si="6"/>
        <v>1.1099540274513391</v>
      </c>
      <c r="U59">
        <f t="shared" si="7"/>
        <v>1.0938938396695799</v>
      </c>
      <c r="V59">
        <f t="shared" si="8"/>
        <v>0.15876591991321837</v>
      </c>
      <c r="W59">
        <v>0.106255876551153</v>
      </c>
      <c r="X59">
        <f t="shared" si="9"/>
        <v>5.251004336206537E-2</v>
      </c>
    </row>
    <row r="60" spans="1:24" x14ac:dyDescent="0.25">
      <c r="A60" t="s">
        <v>86</v>
      </c>
      <c r="B60">
        <v>408.3</v>
      </c>
      <c r="C60">
        <v>410.8</v>
      </c>
      <c r="D60">
        <v>0</v>
      </c>
      <c r="E60">
        <v>17.236000000000001</v>
      </c>
      <c r="F60">
        <v>9.9688209217978496E-3</v>
      </c>
      <c r="G60">
        <f t="shared" si="0"/>
        <v>4.0475520608123539E-2</v>
      </c>
      <c r="H60">
        <v>9.5034855598235008E-3</v>
      </c>
      <c r="I60">
        <f t="shared" si="1"/>
        <v>3.8559281099278087E-2</v>
      </c>
      <c r="J60">
        <v>8.7930531231759108E-3</v>
      </c>
      <c r="K60">
        <f t="shared" si="2"/>
        <v>3.5638844607606135E-2</v>
      </c>
      <c r="L60" s="6">
        <f>'Accessory Variables'!B59</f>
        <v>4009.6</v>
      </c>
      <c r="M60">
        <f t="shared" si="3"/>
        <v>425.536</v>
      </c>
      <c r="N60">
        <f>(M60/M59)^4</f>
        <v>1.1723003386187394</v>
      </c>
      <c r="O60">
        <f>(1+G60+K60)</f>
        <v>1.0761143652157297</v>
      </c>
      <c r="P60">
        <f>(N60-O60)*(M59/L59)*100</f>
        <v>1.0065205838899016</v>
      </c>
      <c r="Q60">
        <v>0.92183490490378395</v>
      </c>
      <c r="R60" s="6">
        <f t="shared" si="5"/>
        <v>8.4685678986117674E-2</v>
      </c>
      <c r="S60">
        <f t="shared" si="4"/>
        <v>393.56400000000002</v>
      </c>
      <c r="T60">
        <f t="shared" si="6"/>
        <v>1.0914906561735185</v>
      </c>
      <c r="U60">
        <f t="shared" si="7"/>
        <v>1.0741981257068842</v>
      </c>
      <c r="V60">
        <f t="shared" si="8"/>
        <v>0.17037396947352224</v>
      </c>
      <c r="W60">
        <v>0.137611692496864</v>
      </c>
      <c r="X60">
        <f t="shared" si="9"/>
        <v>3.2762276976658233E-2</v>
      </c>
    </row>
    <row r="61" spans="1:24" x14ac:dyDescent="0.25">
      <c r="A61" t="s">
        <v>87</v>
      </c>
      <c r="B61">
        <v>414</v>
      </c>
      <c r="C61">
        <v>421.7</v>
      </c>
      <c r="D61">
        <v>0</v>
      </c>
      <c r="E61">
        <v>18.091999999999999</v>
      </c>
      <c r="F61">
        <v>1.48686393514923E-2</v>
      </c>
      <c r="G61">
        <f t="shared" si="0"/>
        <v>6.0814213320942168E-2</v>
      </c>
      <c r="H61">
        <v>9.3294624989430606E-3</v>
      </c>
      <c r="I61">
        <f t="shared" si="1"/>
        <v>3.7843338898166268E-2</v>
      </c>
      <c r="J61">
        <v>8.9334153133926505E-3</v>
      </c>
      <c r="K61">
        <f t="shared" si="2"/>
        <v>3.6215354834847169E-2</v>
      </c>
      <c r="L61" s="6">
        <f>'Accessory Variables'!B60</f>
        <v>4084.3</v>
      </c>
      <c r="M61">
        <f t="shared" si="3"/>
        <v>432.09199999999998</v>
      </c>
      <c r="N61">
        <f>(M61/M60)^4</f>
        <v>1.0630646447547716</v>
      </c>
      <c r="O61">
        <f>(1+G61+K61)</f>
        <v>1.0970295681557893</v>
      </c>
      <c r="P61">
        <f>(N61-O61)*(M60/L60)*100</f>
        <v>-0.36046731954248529</v>
      </c>
      <c r="Q61">
        <v>-0.34121670665230303</v>
      </c>
      <c r="R61" s="6">
        <f t="shared" si="5"/>
        <v>-1.9250612890182262E-2</v>
      </c>
      <c r="S61">
        <f t="shared" si="4"/>
        <v>403.608</v>
      </c>
      <c r="T61">
        <f t="shared" si="6"/>
        <v>1.1060572327031708</v>
      </c>
      <c r="U61">
        <f t="shared" si="7"/>
        <v>1.0740586937330134</v>
      </c>
      <c r="V61">
        <f t="shared" si="8"/>
        <v>0.31408302552002731</v>
      </c>
      <c r="W61">
        <v>0.27150348311397698</v>
      </c>
      <c r="X61">
        <f t="shared" si="9"/>
        <v>4.257954240605033E-2</v>
      </c>
    </row>
    <row r="62" spans="1:24" x14ac:dyDescent="0.25">
      <c r="A62" t="s">
        <v>88</v>
      </c>
      <c r="B62">
        <v>432.5</v>
      </c>
      <c r="C62">
        <v>430.2</v>
      </c>
      <c r="D62">
        <v>0</v>
      </c>
      <c r="E62">
        <v>18.824000000000002</v>
      </c>
      <c r="F62">
        <v>1.23124676668391E-2</v>
      </c>
      <c r="G62">
        <f t="shared" si="0"/>
        <v>5.0166940934997184E-2</v>
      </c>
      <c r="H62">
        <v>9.9413571628035307E-3</v>
      </c>
      <c r="I62">
        <f t="shared" si="1"/>
        <v>4.0362351952595299E-2</v>
      </c>
      <c r="J62">
        <v>9.0455023420323907E-3</v>
      </c>
      <c r="K62">
        <f t="shared" si="2"/>
        <v>3.6675903190805492E-2</v>
      </c>
      <c r="L62" s="6">
        <f>'Accessory Variables'!B61</f>
        <v>4148.6000000000004</v>
      </c>
      <c r="M62">
        <f t="shared" si="3"/>
        <v>451.32400000000001</v>
      </c>
      <c r="N62">
        <f>(M62/M61)^4</f>
        <v>1.1902791106108492</v>
      </c>
      <c r="O62">
        <f>(1+G62+K62)</f>
        <v>1.0868428441258027</v>
      </c>
      <c r="P62">
        <f>(N62-O62)*(M61/L61)*100</f>
        <v>1.0942874729588115</v>
      </c>
      <c r="Q62">
        <v>0.99670470640793596</v>
      </c>
      <c r="R62" s="6">
        <f t="shared" si="5"/>
        <v>9.7582766550875499E-2</v>
      </c>
      <c r="S62">
        <f t="shared" si="4"/>
        <v>411.37599999999998</v>
      </c>
      <c r="T62">
        <f t="shared" si="6"/>
        <v>1.0792367873873758</v>
      </c>
      <c r="U62">
        <f t="shared" si="7"/>
        <v>1.0770382551434008</v>
      </c>
      <c r="V62">
        <f t="shared" si="8"/>
        <v>2.1725759663253848E-2</v>
      </c>
      <c r="W62">
        <v>-7.4462326855817603E-3</v>
      </c>
      <c r="X62">
        <f t="shared" si="9"/>
        <v>2.9171992348835607E-2</v>
      </c>
    </row>
    <row r="63" spans="1:24" x14ac:dyDescent="0.25">
      <c r="A63" t="s">
        <v>89</v>
      </c>
      <c r="B63">
        <v>434.8</v>
      </c>
      <c r="C63">
        <v>440.8</v>
      </c>
      <c r="D63">
        <v>0</v>
      </c>
      <c r="E63">
        <v>17.044</v>
      </c>
      <c r="F63">
        <v>-3.9860997547015399E-3</v>
      </c>
      <c r="G63">
        <f t="shared" si="0"/>
        <v>-1.5849318159235959E-2</v>
      </c>
      <c r="H63">
        <v>1.18066692473595E-2</v>
      </c>
      <c r="I63">
        <f t="shared" si="1"/>
        <v>4.8069664331194639E-2</v>
      </c>
      <c r="J63">
        <v>9.0354668719283496E-3</v>
      </c>
      <c r="K63">
        <f t="shared" si="2"/>
        <v>3.6634662732140999E-2</v>
      </c>
      <c r="L63" s="6">
        <f>'Accessory Variables'!B62</f>
        <v>4230.2</v>
      </c>
      <c r="M63">
        <f t="shared" si="3"/>
        <v>451.84399999999999</v>
      </c>
      <c r="N63">
        <f>(M63/M62)^4</f>
        <v>1.004616633546467</v>
      </c>
      <c r="O63">
        <f>(1+G63+K63)</f>
        <v>1.0207853445729049</v>
      </c>
      <c r="P63">
        <f>(N63-O63)*(M62/L62)*100</f>
        <v>-0.17589855216931163</v>
      </c>
      <c r="Q63">
        <v>-0.185357491362415</v>
      </c>
      <c r="R63" s="6">
        <f t="shared" si="5"/>
        <v>9.4589391931033662E-3</v>
      </c>
      <c r="S63">
        <f t="shared" si="4"/>
        <v>423.75600000000003</v>
      </c>
      <c r="T63">
        <f t="shared" si="6"/>
        <v>1.1259202699722446</v>
      </c>
      <c r="U63">
        <f t="shared" si="7"/>
        <v>1.0847043270633356</v>
      </c>
      <c r="V63">
        <f t="shared" si="8"/>
        <v>0.40869810852083421</v>
      </c>
      <c r="W63">
        <v>0.35124127631975799</v>
      </c>
      <c r="X63">
        <f t="shared" si="9"/>
        <v>5.7456832201076224E-2</v>
      </c>
    </row>
    <row r="64" spans="1:24" x14ac:dyDescent="0.25">
      <c r="A64" t="s">
        <v>90</v>
      </c>
      <c r="B64">
        <v>447.3</v>
      </c>
      <c r="C64">
        <v>453.2</v>
      </c>
      <c r="D64">
        <v>0</v>
      </c>
      <c r="E64">
        <v>19.408000000000001</v>
      </c>
      <c r="F64">
        <v>2.3601847101077898E-3</v>
      </c>
      <c r="G64">
        <f t="shared" si="0"/>
        <v>9.4742142920263284E-3</v>
      </c>
      <c r="H64">
        <v>9.8379471483616109E-3</v>
      </c>
      <c r="I64">
        <f t="shared" si="1"/>
        <v>3.9936317856276604E-2</v>
      </c>
      <c r="J64">
        <v>9.0015022063656396E-3</v>
      </c>
      <c r="K64">
        <f t="shared" si="2"/>
        <v>3.6495095103059372E-2</v>
      </c>
      <c r="L64" s="6">
        <f>'Accessory Variables'!B63</f>
        <v>4294.8999999999996</v>
      </c>
      <c r="M64">
        <f t="shared" si="3"/>
        <v>466.70800000000003</v>
      </c>
      <c r="N64">
        <f>(M64/M63)^4</f>
        <v>1.1382218087037679</v>
      </c>
      <c r="O64">
        <f>(1+G64+K64)</f>
        <v>1.0459693093950857</v>
      </c>
      <c r="P64">
        <f>(N64-O64)*(M63/L63)*100</f>
        <v>0.98538457514141631</v>
      </c>
      <c r="Q64">
        <v>0.92003738071253505</v>
      </c>
      <c r="R64" s="6">
        <f t="shared" si="5"/>
        <v>6.5347194428881261E-2</v>
      </c>
      <c r="S64">
        <f t="shared" si="4"/>
        <v>433.79199999999997</v>
      </c>
      <c r="T64">
        <f t="shared" si="6"/>
        <v>1.0981526452858621</v>
      </c>
      <c r="U64">
        <f t="shared" si="7"/>
        <v>1.076431412959336</v>
      </c>
      <c r="V64">
        <f t="shared" si="8"/>
        <v>0.217590244569037</v>
      </c>
      <c r="W64">
        <v>0.17998772145035899</v>
      </c>
      <c r="X64">
        <f t="shared" si="9"/>
        <v>3.7602523118678011E-2</v>
      </c>
    </row>
    <row r="65" spans="1:24" x14ac:dyDescent="0.25">
      <c r="A65" t="s">
        <v>91</v>
      </c>
      <c r="B65">
        <v>463.1</v>
      </c>
      <c r="C65">
        <v>464.3</v>
      </c>
      <c r="D65">
        <v>0</v>
      </c>
      <c r="E65">
        <v>20.036000000000001</v>
      </c>
      <c r="F65">
        <v>5.3439803439803103E-3</v>
      </c>
      <c r="G65">
        <f t="shared" si="0"/>
        <v>2.1547881403243263E-2</v>
      </c>
      <c r="H65">
        <v>8.2807891104916802E-3</v>
      </c>
      <c r="I65">
        <f t="shared" si="1"/>
        <v>3.3536861257239314E-2</v>
      </c>
      <c r="J65">
        <v>8.9328293108461593E-3</v>
      </c>
      <c r="K65">
        <f t="shared" si="2"/>
        <v>3.6212947443840182E-2</v>
      </c>
      <c r="L65" s="6">
        <f>'Accessory Variables'!B64</f>
        <v>4386.8</v>
      </c>
      <c r="M65">
        <f t="shared" si="3"/>
        <v>483.13600000000002</v>
      </c>
      <c r="N65">
        <f>(M65/M64)^4</f>
        <v>1.1484090758841166</v>
      </c>
      <c r="O65">
        <f>(1+G65+K65)</f>
        <v>1.0577608288470834</v>
      </c>
      <c r="P65">
        <f>(N65-O65)*(M64/L64)*100</f>
        <v>0.9850348571133124</v>
      </c>
      <c r="Q65">
        <v>0.91254546188910302</v>
      </c>
      <c r="R65" s="6">
        <f t="shared" si="5"/>
        <v>7.2489395224209385E-2</v>
      </c>
      <c r="S65">
        <f t="shared" si="4"/>
        <v>444.26400000000001</v>
      </c>
      <c r="T65">
        <f t="shared" si="6"/>
        <v>1.1001156329287665</v>
      </c>
      <c r="U65">
        <f t="shared" si="7"/>
        <v>1.0697498087010795</v>
      </c>
      <c r="V65">
        <f t="shared" si="8"/>
        <v>0.30669984454531618</v>
      </c>
      <c r="W65">
        <v>0.269552086001901</v>
      </c>
      <c r="X65">
        <f t="shared" si="9"/>
        <v>3.7147758543415177E-2</v>
      </c>
    </row>
    <row r="66" spans="1:24" x14ac:dyDescent="0.25">
      <c r="A66" t="s">
        <v>92</v>
      </c>
      <c r="B66">
        <v>466.4</v>
      </c>
      <c r="C66">
        <v>472.1</v>
      </c>
      <c r="D66">
        <v>0</v>
      </c>
      <c r="E66">
        <v>21.184000000000001</v>
      </c>
      <c r="F66">
        <v>6.5579112441702704E-3</v>
      </c>
      <c r="G66">
        <f t="shared" si="0"/>
        <v>2.6490812148900034E-2</v>
      </c>
      <c r="H66">
        <v>9.25950776993467E-3</v>
      </c>
      <c r="I66">
        <f t="shared" si="1"/>
        <v>3.7555644920315601E-2</v>
      </c>
      <c r="J66">
        <v>8.8076271284141007E-3</v>
      </c>
      <c r="K66">
        <f t="shared" si="2"/>
        <v>3.5698693287109506E-2</v>
      </c>
      <c r="L66" s="6">
        <f>'Accessory Variables'!B65</f>
        <v>4444.1000000000004</v>
      </c>
      <c r="M66">
        <f t="shared" si="3"/>
        <v>487.584</v>
      </c>
      <c r="N66">
        <f>(M66/M65)^4</f>
        <v>1.0373377580166336</v>
      </c>
      <c r="O66">
        <f>(1+G66+K66)</f>
        <v>1.0621895054360095</v>
      </c>
      <c r="P66">
        <f>(N66-O66)*(M65/L65)*100</f>
        <v>-0.27370233065577632</v>
      </c>
      <c r="Q66">
        <v>-0.27230978848968901</v>
      </c>
      <c r="R66" s="6">
        <f t="shared" si="5"/>
        <v>-1.3925421660873072E-3</v>
      </c>
      <c r="S66">
        <f t="shared" si="4"/>
        <v>450.916</v>
      </c>
      <c r="T66">
        <f t="shared" si="6"/>
        <v>1.0612509525678553</v>
      </c>
      <c r="U66">
        <f t="shared" si="7"/>
        <v>1.0732543382074251</v>
      </c>
      <c r="V66">
        <f t="shared" si="8"/>
        <v>-0.12156177892262802</v>
      </c>
      <c r="W66">
        <v>-0.13470997964081199</v>
      </c>
      <c r="X66">
        <f t="shared" si="9"/>
        <v>1.3148200718183969E-2</v>
      </c>
    </row>
    <row r="67" spans="1:24" x14ac:dyDescent="0.25">
      <c r="A67" t="s">
        <v>93</v>
      </c>
      <c r="B67">
        <v>464</v>
      </c>
      <c r="C67">
        <v>482.8</v>
      </c>
      <c r="D67">
        <v>0</v>
      </c>
      <c r="E67">
        <v>19.72</v>
      </c>
      <c r="F67">
        <v>-2.52918681585501E-3</v>
      </c>
      <c r="G67">
        <f t="shared" si="0"/>
        <v>-1.0078431221471007E-2</v>
      </c>
      <c r="H67">
        <v>4.1484948409742399E-3</v>
      </c>
      <c r="I67">
        <f t="shared" si="1"/>
        <v>1.6697525299296467E-2</v>
      </c>
      <c r="J67">
        <v>8.6621641697235408E-3</v>
      </c>
      <c r="K67">
        <f t="shared" si="2"/>
        <v>3.5101460633186976E-2</v>
      </c>
      <c r="L67" s="6">
        <f>'Accessory Variables'!B66</f>
        <v>4507.8999999999996</v>
      </c>
      <c r="M67">
        <f t="shared" si="3"/>
        <v>483.72</v>
      </c>
      <c r="N67">
        <f>(M67/M66)^4</f>
        <v>0.96867567341047622</v>
      </c>
      <c r="O67">
        <f>(1+G67+K67)</f>
        <v>1.025023029411716</v>
      </c>
      <c r="P67">
        <f>(N67-O67)*(M66/L66)*100</f>
        <v>-0.61821446926280865</v>
      </c>
      <c r="Q67">
        <v>-0.63185323530430304</v>
      </c>
      <c r="R67" s="6">
        <f t="shared" si="5"/>
        <v>1.3638766041494388E-2</v>
      </c>
      <c r="S67">
        <f t="shared" si="4"/>
        <v>463.08000000000004</v>
      </c>
      <c r="T67">
        <f t="shared" si="6"/>
        <v>1.1123501438353991</v>
      </c>
      <c r="U67">
        <f t="shared" si="7"/>
        <v>1.0517989859324834</v>
      </c>
      <c r="V67">
        <f t="shared" si="8"/>
        <v>0.61437604727506379</v>
      </c>
      <c r="W67">
        <v>0.57798166551725805</v>
      </c>
      <c r="X67">
        <f t="shared" si="9"/>
        <v>3.6394381757805738E-2</v>
      </c>
    </row>
    <row r="68" spans="1:24" x14ac:dyDescent="0.25">
      <c r="A68" t="s">
        <v>94</v>
      </c>
      <c r="B68">
        <v>477.8</v>
      </c>
      <c r="C68">
        <v>489.7</v>
      </c>
      <c r="D68">
        <v>0</v>
      </c>
      <c r="E68">
        <v>20.556000000000001</v>
      </c>
      <c r="F68">
        <v>-2.4950302243499402E-3</v>
      </c>
      <c r="G68">
        <f t="shared" ref="G68:G131" si="10">(1+F68)^4-1</f>
        <v>-9.9428319317317326E-3</v>
      </c>
      <c r="H68">
        <v>4.4226694915254798E-3</v>
      </c>
      <c r="I68">
        <f t="shared" ref="I68:I131" si="11">(1+H68)^4-1</f>
        <v>1.7808384411040601E-2</v>
      </c>
      <c r="J68">
        <v>8.5197983345608498E-3</v>
      </c>
      <c r="K68">
        <f t="shared" ref="K68:K131" si="12">(1+J68)^4-1</f>
        <v>3.4517194094248582E-2</v>
      </c>
      <c r="L68" s="6">
        <f>'Accessory Variables'!B67</f>
        <v>4545.3</v>
      </c>
      <c r="M68">
        <f t="shared" ref="M68:M131" si="13">B68+D68+E68</f>
        <v>498.35599999999999</v>
      </c>
      <c r="N68">
        <f>(M68/M67)^4</f>
        <v>1.1266333130874755</v>
      </c>
      <c r="O68">
        <f>(1+G68+K68)</f>
        <v>1.0245743621625167</v>
      </c>
      <c r="P68">
        <f>(N68-O68)*(M67/L67)*100</f>
        <v>1.0951430985918289</v>
      </c>
      <c r="Q68">
        <v>1.02202487335348</v>
      </c>
      <c r="R68" s="6">
        <f t="shared" si="5"/>
        <v>7.3118225238348877E-2</v>
      </c>
      <c r="S68">
        <f t="shared" ref="S68:S131" si="14">C68-D68-E68</f>
        <v>469.14400000000001</v>
      </c>
      <c r="T68">
        <f t="shared" si="6"/>
        <v>1.0534175928257346</v>
      </c>
      <c r="U68">
        <f t="shared" si="7"/>
        <v>1.0523255785052892</v>
      </c>
      <c r="V68">
        <f t="shared" si="8"/>
        <v>1.1217861787347558E-2</v>
      </c>
      <c r="W68">
        <v>1.5098626250620299E-2</v>
      </c>
      <c r="X68">
        <f t="shared" si="9"/>
        <v>-3.8807644632727414E-3</v>
      </c>
    </row>
    <row r="69" spans="1:24" x14ac:dyDescent="0.25">
      <c r="A69" t="s">
        <v>95</v>
      </c>
      <c r="B69">
        <v>495.1</v>
      </c>
      <c r="C69">
        <v>498.5</v>
      </c>
      <c r="D69">
        <v>0</v>
      </c>
      <c r="E69">
        <v>21.283999999999999</v>
      </c>
      <c r="F69">
        <v>1.42348754448407E-3</v>
      </c>
      <c r="G69">
        <f t="shared" si="10"/>
        <v>5.7061196205248077E-3</v>
      </c>
      <c r="H69">
        <v>8.6481925804835508E-3</v>
      </c>
      <c r="I69">
        <f t="shared" si="11"/>
        <v>3.5044110561128994E-2</v>
      </c>
      <c r="J69">
        <v>8.4253569542895902E-3</v>
      </c>
      <c r="K69">
        <f t="shared" si="12"/>
        <v>3.4129745046221904E-2</v>
      </c>
      <c r="L69" s="6">
        <f>'Accessory Variables'!B68</f>
        <v>4607.7</v>
      </c>
      <c r="M69">
        <f t="shared" si="13"/>
        <v>516.38400000000001</v>
      </c>
      <c r="N69">
        <f>(M69/M68)^4</f>
        <v>1.1527426024150924</v>
      </c>
      <c r="O69">
        <f>(1+G69+K69)</f>
        <v>1.0398358646667467</v>
      </c>
      <c r="P69">
        <f>(N69-O69)*(M68/L68)*100</f>
        <v>1.2379325940491182</v>
      </c>
      <c r="Q69">
        <v>1.14466931970323</v>
      </c>
      <c r="R69" s="6">
        <f t="shared" ref="R69:R132" si="15">P69-Q69</f>
        <v>9.3263274345888103E-2</v>
      </c>
      <c r="S69">
        <f t="shared" si="14"/>
        <v>477.21600000000001</v>
      </c>
      <c r="T69">
        <f t="shared" ref="T69:T132" si="16">(S69/S68)^4</f>
        <v>1.0706199187773233</v>
      </c>
      <c r="U69">
        <f t="shared" ref="U69:U132" si="17">(1+I69+K69)</f>
        <v>1.0691738556073509</v>
      </c>
      <c r="V69">
        <f t="shared" ref="V69:V132" si="18">(T69-U69)*(S68/L68)*100</f>
        <v>1.4925568385223024E-2</v>
      </c>
      <c r="W69">
        <v>3.2716431863422102E-3</v>
      </c>
      <c r="X69">
        <f t="shared" ref="X69:X132" si="19">V69-W69</f>
        <v>1.1653925198880814E-2</v>
      </c>
    </row>
    <row r="70" spans="1:24" x14ac:dyDescent="0.25">
      <c r="A70" t="s">
        <v>96</v>
      </c>
      <c r="B70">
        <v>489.8</v>
      </c>
      <c r="C70">
        <v>506.6</v>
      </c>
      <c r="D70">
        <v>0</v>
      </c>
      <c r="E70">
        <v>18.32</v>
      </c>
      <c r="F70">
        <v>1.1168646563102199E-3</v>
      </c>
      <c r="G70">
        <f t="shared" si="10"/>
        <v>4.4749485194079952E-3</v>
      </c>
      <c r="H70">
        <v>1.27042216703699E-2</v>
      </c>
      <c r="I70">
        <f t="shared" si="11"/>
        <v>5.179349792572574E-2</v>
      </c>
      <c r="J70">
        <v>8.3215435516390494E-3</v>
      </c>
      <c r="K70">
        <f t="shared" si="12"/>
        <v>3.3703972528234871E-2</v>
      </c>
      <c r="L70" s="6">
        <f>'Accessory Variables'!B69</f>
        <v>4657.6000000000004</v>
      </c>
      <c r="M70">
        <f t="shared" si="13"/>
        <v>508.12</v>
      </c>
      <c r="N70">
        <f>(M70/M69)^4</f>
        <v>0.93750598382176253</v>
      </c>
      <c r="O70">
        <f>(1+G70+K70)</f>
        <v>1.0381789210476429</v>
      </c>
      <c r="P70">
        <f>(N70-O70)*(M69/L69)*100</f>
        <v>-1.1282395558836078</v>
      </c>
      <c r="Q70">
        <v>-1.1558717864316499</v>
      </c>
      <c r="R70" s="6">
        <f t="shared" si="15"/>
        <v>2.7632230548042092E-2</v>
      </c>
      <c r="S70">
        <f t="shared" si="14"/>
        <v>488.28000000000003</v>
      </c>
      <c r="T70">
        <f t="shared" si="16"/>
        <v>1.0960131349362636</v>
      </c>
      <c r="U70">
        <f t="shared" si="17"/>
        <v>1.0854974704539606</v>
      </c>
      <c r="V70">
        <f t="shared" si="18"/>
        <v>0.10890994078578713</v>
      </c>
      <c r="W70">
        <v>8.1382333705670704E-2</v>
      </c>
      <c r="X70">
        <f t="shared" si="19"/>
        <v>2.7527607080116423E-2</v>
      </c>
    </row>
    <row r="71" spans="1:24" x14ac:dyDescent="0.25">
      <c r="A71" t="s">
        <v>97</v>
      </c>
      <c r="B71">
        <v>492.1</v>
      </c>
      <c r="C71">
        <v>516.5</v>
      </c>
      <c r="D71">
        <v>0</v>
      </c>
      <c r="E71">
        <v>18.760000000000002</v>
      </c>
      <c r="F71">
        <v>-1.68356997971597E-3</v>
      </c>
      <c r="G71">
        <f t="shared" si="10"/>
        <v>-6.7172925512664072E-3</v>
      </c>
      <c r="H71">
        <v>1.4300095506053E-2</v>
      </c>
      <c r="I71">
        <f t="shared" si="11"/>
        <v>5.8439077292744557E-2</v>
      </c>
      <c r="J71">
        <v>8.2086749011203199E-3</v>
      </c>
      <c r="K71">
        <f t="shared" si="12"/>
        <v>3.3241210685667211E-2</v>
      </c>
      <c r="L71" s="6">
        <f>'Accessory Variables'!B70</f>
        <v>4722.2</v>
      </c>
      <c r="M71">
        <f t="shared" si="13"/>
        <v>510.86</v>
      </c>
      <c r="N71">
        <f>(M71/M70)^4</f>
        <v>1.0217448056110969</v>
      </c>
      <c r="O71">
        <f>(1+G71+K71)</f>
        <v>1.0265239181344008</v>
      </c>
      <c r="P71">
        <f>(N71-O71)*(M70/L70)*100</f>
        <v>-5.2137638598015394E-2</v>
      </c>
      <c r="Q71">
        <v>-6.1637499956257398E-2</v>
      </c>
      <c r="R71" s="6">
        <f t="shared" si="15"/>
        <v>9.4998613582420038E-3</v>
      </c>
      <c r="S71">
        <f t="shared" si="14"/>
        <v>497.74</v>
      </c>
      <c r="T71">
        <f t="shared" si="16"/>
        <v>1.0797778895226382</v>
      </c>
      <c r="U71">
        <f t="shared" si="17"/>
        <v>1.0916802879784118</v>
      </c>
      <c r="V71">
        <f t="shared" si="18"/>
        <v>-0.124778923007238</v>
      </c>
      <c r="W71">
        <v>-0.148822568438367</v>
      </c>
      <c r="X71">
        <f t="shared" si="19"/>
        <v>2.4043645431128996E-2</v>
      </c>
    </row>
    <row r="72" spans="1:24" x14ac:dyDescent="0.25">
      <c r="A72" t="s">
        <v>98</v>
      </c>
      <c r="B72">
        <v>501.2</v>
      </c>
      <c r="C72">
        <v>524</v>
      </c>
      <c r="D72">
        <v>0</v>
      </c>
      <c r="E72">
        <v>19.559999999999999</v>
      </c>
      <c r="F72">
        <v>4.73413657882449E-3</v>
      </c>
      <c r="G72">
        <f t="shared" si="10"/>
        <v>1.9071443519286468E-2</v>
      </c>
      <c r="H72">
        <v>1.22407430970861E-2</v>
      </c>
      <c r="I72">
        <f t="shared" si="11"/>
        <v>4.9869345994247416E-2</v>
      </c>
      <c r="J72">
        <v>8.0870508563726205E-3</v>
      </c>
      <c r="K72">
        <f t="shared" si="12"/>
        <v>3.2742725637192827E-2</v>
      </c>
      <c r="L72" s="6">
        <f>'Accessory Variables'!B71</f>
        <v>4806.2</v>
      </c>
      <c r="M72">
        <f t="shared" si="13"/>
        <v>520.76</v>
      </c>
      <c r="N72">
        <f>(M72/M71)^4</f>
        <v>1.0797988911110552</v>
      </c>
      <c r="O72">
        <f>(1+G72+K72)</f>
        <v>1.0518141691564793</v>
      </c>
      <c r="P72">
        <f>(N72-O72)*(M71/L71)*100</f>
        <v>0.30274607296841832</v>
      </c>
      <c r="Q72">
        <v>0.27642564887002702</v>
      </c>
      <c r="R72" s="6">
        <f t="shared" si="15"/>
        <v>2.6320424098391304E-2</v>
      </c>
      <c r="S72">
        <f t="shared" si="14"/>
        <v>504.44</v>
      </c>
      <c r="T72">
        <f t="shared" si="16"/>
        <v>1.0549403267521189</v>
      </c>
      <c r="U72">
        <f t="shared" si="17"/>
        <v>1.0826120716314402</v>
      </c>
      <c r="V72">
        <f t="shared" si="18"/>
        <v>-0.29167198120014831</v>
      </c>
      <c r="W72">
        <v>-0.29956614942773202</v>
      </c>
      <c r="X72">
        <f t="shared" si="19"/>
        <v>7.8941682275837088E-3</v>
      </c>
    </row>
    <row r="73" spans="1:24" x14ac:dyDescent="0.25">
      <c r="A73" t="s">
        <v>99</v>
      </c>
      <c r="B73">
        <v>504.1</v>
      </c>
      <c r="C73">
        <v>532.1</v>
      </c>
      <c r="D73">
        <v>0</v>
      </c>
      <c r="E73">
        <v>18.827999999999999</v>
      </c>
      <c r="F73">
        <v>7.2396359959554504E-3</v>
      </c>
      <c r="G73">
        <f t="shared" si="10"/>
        <v>2.9274538491742552E-2</v>
      </c>
      <c r="H73">
        <v>1.19670152855993E-2</v>
      </c>
      <c r="I73">
        <f t="shared" si="11"/>
        <v>4.8734193539360371E-2</v>
      </c>
      <c r="J73">
        <v>7.9786944942659092E-3</v>
      </c>
      <c r="K73">
        <f t="shared" si="12"/>
        <v>3.2298771105510493E-2</v>
      </c>
      <c r="L73" s="6">
        <f>'Accessory Variables'!B72</f>
        <v>4884.6000000000004</v>
      </c>
      <c r="M73">
        <f t="shared" si="13"/>
        <v>522.928</v>
      </c>
      <c r="N73">
        <f>(M73/M72)^4</f>
        <v>1.0167568643195946</v>
      </c>
      <c r="O73">
        <f>(1+G73+K73)</f>
        <v>1.061573309597253</v>
      </c>
      <c r="P73">
        <f>(N73-O73)*(M72/L72)*100</f>
        <v>-0.4855938588238824</v>
      </c>
      <c r="Q73">
        <v>-0.483744394745733</v>
      </c>
      <c r="R73" s="6">
        <f t="shared" si="15"/>
        <v>-1.8494640781493987E-3</v>
      </c>
      <c r="S73">
        <f t="shared" si="14"/>
        <v>513.27200000000005</v>
      </c>
      <c r="T73">
        <f t="shared" si="16"/>
        <v>1.0718949505705919</v>
      </c>
      <c r="U73">
        <f t="shared" si="17"/>
        <v>1.0810329646448709</v>
      </c>
      <c r="V73">
        <f t="shared" si="18"/>
        <v>-9.5909030411328505E-2</v>
      </c>
      <c r="W73">
        <v>-0.11124596164830999</v>
      </c>
      <c r="X73">
        <f t="shared" si="19"/>
        <v>1.5336931236981488E-2</v>
      </c>
    </row>
    <row r="74" spans="1:24" x14ac:dyDescent="0.25">
      <c r="A74" t="s">
        <v>100</v>
      </c>
      <c r="B74">
        <v>513.70000000000005</v>
      </c>
      <c r="C74">
        <v>542.29999999999995</v>
      </c>
      <c r="D74">
        <v>0</v>
      </c>
      <c r="E74">
        <v>18.696000000000002</v>
      </c>
      <c r="F74">
        <v>2.08801798907809E-3</v>
      </c>
      <c r="G74">
        <f t="shared" si="10"/>
        <v>8.3782673035794897E-3</v>
      </c>
      <c r="H74">
        <v>5.9375931630725196E-3</v>
      </c>
      <c r="I74">
        <f t="shared" si="11"/>
        <v>2.3962741290313394E-2</v>
      </c>
      <c r="J74">
        <v>7.9586752795781594E-3</v>
      </c>
      <c r="K74">
        <f t="shared" si="12"/>
        <v>3.2216764629842354E-2</v>
      </c>
      <c r="L74" s="6">
        <f>'Accessory Variables'!B73</f>
        <v>5008</v>
      </c>
      <c r="M74">
        <f t="shared" si="13"/>
        <v>532.39600000000007</v>
      </c>
      <c r="N74">
        <f>(M74/M73)^4</f>
        <v>1.0744137287885622</v>
      </c>
      <c r="O74">
        <f>(1+G74+K74)</f>
        <v>1.0405950319334218</v>
      </c>
      <c r="P74">
        <f>(N74-O74)*(M73/L73)*100</f>
        <v>0.36205100743284707</v>
      </c>
      <c r="Q74">
        <v>0.33993988305346401</v>
      </c>
      <c r="R74" s="6">
        <f t="shared" si="15"/>
        <v>2.2111124379383063E-2</v>
      </c>
      <c r="S74">
        <f t="shared" si="14"/>
        <v>523.60399999999993</v>
      </c>
      <c r="T74">
        <f t="shared" si="16"/>
        <v>1.0829827255926412</v>
      </c>
      <c r="U74">
        <f t="shared" si="17"/>
        <v>1.0561795059201557</v>
      </c>
      <c r="V74">
        <f t="shared" si="18"/>
        <v>0.28164726216549868</v>
      </c>
      <c r="W74">
        <v>0.259200979354757</v>
      </c>
      <c r="X74">
        <f t="shared" si="19"/>
        <v>2.244628281074168E-2</v>
      </c>
    </row>
    <row r="75" spans="1:24" x14ac:dyDescent="0.25">
      <c r="A75" t="s">
        <v>101</v>
      </c>
      <c r="B75">
        <v>505.8</v>
      </c>
      <c r="C75">
        <v>551.1</v>
      </c>
      <c r="D75">
        <v>0</v>
      </c>
      <c r="E75">
        <v>18.972000000000001</v>
      </c>
      <c r="F75">
        <v>1.3644013463696101E-2</v>
      </c>
      <c r="G75">
        <f t="shared" si="10"/>
        <v>5.5703202959634268E-2</v>
      </c>
      <c r="H75">
        <v>5.1369440122495096E-3</v>
      </c>
      <c r="I75">
        <f t="shared" si="11"/>
        <v>2.0706648126740834E-2</v>
      </c>
      <c r="J75">
        <v>7.8530390405169292E-3</v>
      </c>
      <c r="K75">
        <f t="shared" si="12"/>
        <v>3.1784118492964586E-2</v>
      </c>
      <c r="L75" s="6">
        <f>'Accessory Variables'!B74</f>
        <v>5073.3999999999996</v>
      </c>
      <c r="M75">
        <f t="shared" si="13"/>
        <v>524.77200000000005</v>
      </c>
      <c r="N75">
        <f>(M75/M74)^4</f>
        <v>0.94393802810356209</v>
      </c>
      <c r="O75">
        <f>(1+G75+K75)</f>
        <v>1.0874873214525989</v>
      </c>
      <c r="P75">
        <f>(N75-O75)*(M74/L74)*100</f>
        <v>-1.5260596961232786</v>
      </c>
      <c r="Q75">
        <v>-1.5105940043414801</v>
      </c>
      <c r="R75" s="6">
        <f t="shared" si="15"/>
        <v>-1.5465691781798574E-2</v>
      </c>
      <c r="S75">
        <f t="shared" si="14"/>
        <v>532.12800000000004</v>
      </c>
      <c r="T75">
        <f t="shared" si="16"/>
        <v>1.0667253699145616</v>
      </c>
      <c r="U75">
        <f t="shared" si="17"/>
        <v>1.0524907666197054</v>
      </c>
      <c r="V75">
        <f t="shared" si="18"/>
        <v>0.14882778002395886</v>
      </c>
      <c r="W75">
        <v>0.140331273422589</v>
      </c>
      <c r="X75">
        <f t="shared" si="19"/>
        <v>8.4965066013698576E-3</v>
      </c>
    </row>
    <row r="76" spans="1:24" x14ac:dyDescent="0.25">
      <c r="A76" t="s">
        <v>102</v>
      </c>
      <c r="B76">
        <v>506.9</v>
      </c>
      <c r="C76">
        <v>563.5</v>
      </c>
      <c r="D76">
        <v>0</v>
      </c>
      <c r="E76">
        <v>19.835999999999999</v>
      </c>
      <c r="F76">
        <v>9.8234933686478492E-3</v>
      </c>
      <c r="G76">
        <f t="shared" si="10"/>
        <v>3.9876780827418967E-2</v>
      </c>
      <c r="H76">
        <v>9.7545394235729593E-3</v>
      </c>
      <c r="I76">
        <f t="shared" si="11"/>
        <v>3.9592785602467151E-2</v>
      </c>
      <c r="J76">
        <v>7.8449273362277694E-3</v>
      </c>
      <c r="K76">
        <f t="shared" si="12"/>
        <v>3.175090163974259E-2</v>
      </c>
      <c r="L76" s="6">
        <f>'Accessory Variables'!B75</f>
        <v>5190</v>
      </c>
      <c r="M76">
        <f t="shared" si="13"/>
        <v>526.73599999999999</v>
      </c>
      <c r="N76">
        <f>(M76/M75)^4</f>
        <v>1.0150545621279858</v>
      </c>
      <c r="O76">
        <f>(1+G76+K76)</f>
        <v>1.0716276824671616</v>
      </c>
      <c r="P76">
        <f>(N76-O76)*(M75/L75)*100</f>
        <v>-0.58516950184550653</v>
      </c>
      <c r="Q76">
        <v>-0.57141787038895697</v>
      </c>
      <c r="R76" s="6">
        <f t="shared" si="15"/>
        <v>-1.3751631456549562E-2</v>
      </c>
      <c r="S76">
        <f t="shared" si="14"/>
        <v>543.66399999999999</v>
      </c>
      <c r="T76">
        <f t="shared" si="16"/>
        <v>1.0895768264846364</v>
      </c>
      <c r="U76">
        <f t="shared" si="17"/>
        <v>1.0713436872422097</v>
      </c>
      <c r="V76">
        <f t="shared" si="18"/>
        <v>0.19123987698178749</v>
      </c>
      <c r="W76">
        <v>0.161712791177893</v>
      </c>
      <c r="X76">
        <f t="shared" si="19"/>
        <v>2.9527085803894487E-2</v>
      </c>
    </row>
    <row r="77" spans="1:24" x14ac:dyDescent="0.25">
      <c r="A77" t="s">
        <v>103</v>
      </c>
      <c r="B77">
        <v>507.4</v>
      </c>
      <c r="C77">
        <v>570.79999999999995</v>
      </c>
      <c r="D77">
        <v>0</v>
      </c>
      <c r="E77">
        <v>20.388000000000002</v>
      </c>
      <c r="F77">
        <v>5.7154041886864296E-3</v>
      </c>
      <c r="G77">
        <f t="shared" si="10"/>
        <v>2.3058359686073615E-2</v>
      </c>
      <c r="H77">
        <v>8.4436441502822E-3</v>
      </c>
      <c r="I77">
        <f t="shared" si="11"/>
        <v>3.4204760406056245E-2</v>
      </c>
      <c r="J77">
        <v>7.8049294291131499E-3</v>
      </c>
      <c r="K77">
        <f t="shared" si="12"/>
        <v>3.1587124776837117E-2</v>
      </c>
      <c r="L77" s="6">
        <f>'Accessory Variables'!B76</f>
        <v>5282.8</v>
      </c>
      <c r="M77">
        <f t="shared" si="13"/>
        <v>527.78800000000001</v>
      </c>
      <c r="N77">
        <f>(M77/M76)^4</f>
        <v>1.0080127865839006</v>
      </c>
      <c r="O77">
        <f>(1+G77+K77)</f>
        <v>1.0546454844629107</v>
      </c>
      <c r="P77">
        <f>(N77-O77)*(M76/L76)*100</f>
        <v>-0.47327785645468762</v>
      </c>
      <c r="Q77">
        <v>-0.46984497649063001</v>
      </c>
      <c r="R77" s="6">
        <f t="shared" si="15"/>
        <v>-3.4328799640576113E-3</v>
      </c>
      <c r="S77">
        <f t="shared" si="14"/>
        <v>550.41199999999992</v>
      </c>
      <c r="T77">
        <f t="shared" si="16"/>
        <v>1.0505803428192213</v>
      </c>
      <c r="U77">
        <f t="shared" si="17"/>
        <v>1.0657918851828934</v>
      </c>
      <c r="V77">
        <f t="shared" si="18"/>
        <v>-0.15934427683243557</v>
      </c>
      <c r="W77">
        <v>-0.166494157876518</v>
      </c>
      <c r="X77">
        <f t="shared" si="19"/>
        <v>7.149881044082429E-3</v>
      </c>
    </row>
    <row r="78" spans="1:24" x14ac:dyDescent="0.25">
      <c r="A78" t="s">
        <v>104</v>
      </c>
      <c r="B78">
        <v>525.6</v>
      </c>
      <c r="C78">
        <v>584.29999999999995</v>
      </c>
      <c r="D78">
        <v>0</v>
      </c>
      <c r="E78">
        <v>19.283999999999999</v>
      </c>
      <c r="F78">
        <v>8.0572963294538395E-3</v>
      </c>
      <c r="G78">
        <f t="shared" si="10"/>
        <v>3.2620801996757764E-2</v>
      </c>
      <c r="H78">
        <v>1.1461525468716E-2</v>
      </c>
      <c r="I78">
        <f t="shared" si="11"/>
        <v>4.6640341173429967E-2</v>
      </c>
      <c r="J78">
        <v>7.7862898590106396E-3</v>
      </c>
      <c r="K78">
        <f t="shared" si="12"/>
        <v>3.1510809186286792E-2</v>
      </c>
      <c r="L78" s="6">
        <f>'Accessory Variables'!B77</f>
        <v>5399.5</v>
      </c>
      <c r="M78">
        <f t="shared" si="13"/>
        <v>544.88400000000001</v>
      </c>
      <c r="N78">
        <f>(M78/M77)^4</f>
        <v>1.1359995909098686</v>
      </c>
      <c r="O78">
        <f>(1+G78+K78)</f>
        <v>1.0641316111830446</v>
      </c>
      <c r="P78">
        <f>(N78-O78)*(M77/L77)*100</f>
        <v>0.71801047331076306</v>
      </c>
      <c r="Q78">
        <v>0.66539984708056099</v>
      </c>
      <c r="R78" s="6">
        <f t="shared" si="15"/>
        <v>5.2610626230202073E-2</v>
      </c>
      <c r="S78">
        <f t="shared" si="14"/>
        <v>565.01599999999996</v>
      </c>
      <c r="T78">
        <f t="shared" si="16"/>
        <v>1.1104305716422844</v>
      </c>
      <c r="U78">
        <f t="shared" si="17"/>
        <v>1.0781511503597168</v>
      </c>
      <c r="V78">
        <f t="shared" si="18"/>
        <v>0.33631749880708395</v>
      </c>
      <c r="W78">
        <v>0.29033807007929902</v>
      </c>
      <c r="X78">
        <f t="shared" si="19"/>
        <v>4.5979428727784932E-2</v>
      </c>
    </row>
    <row r="79" spans="1:24" x14ac:dyDescent="0.25">
      <c r="A79" t="s">
        <v>105</v>
      </c>
      <c r="B79">
        <v>519.9</v>
      </c>
      <c r="C79">
        <v>596.70000000000005</v>
      </c>
      <c r="D79">
        <v>0</v>
      </c>
      <c r="E79">
        <v>20.192</v>
      </c>
      <c r="F79">
        <v>7.4136998996061597E-3</v>
      </c>
      <c r="G79">
        <f t="shared" si="10"/>
        <v>2.998621021171366E-2</v>
      </c>
      <c r="H79">
        <v>1.3144711102629001E-2</v>
      </c>
      <c r="I79">
        <f t="shared" si="11"/>
        <v>5.3624659597540703E-2</v>
      </c>
      <c r="J79">
        <v>7.7261319561114901E-3</v>
      </c>
      <c r="K79">
        <f t="shared" si="12"/>
        <v>3.1264534865266924E-2</v>
      </c>
      <c r="L79" s="6">
        <f>'Accessory Variables'!B78</f>
        <v>5511.3</v>
      </c>
      <c r="M79">
        <f t="shared" si="13"/>
        <v>540.09199999999998</v>
      </c>
      <c r="N79">
        <f>(M79/M78)^4</f>
        <v>0.96528321831718111</v>
      </c>
      <c r="O79">
        <f>(1+G79+K79)</f>
        <v>1.0612507450769806</v>
      </c>
      <c r="P79">
        <f>(N79-O79)*(M78/L78)*100</f>
        <v>-0.9684446680430886</v>
      </c>
      <c r="Q79">
        <v>-0.96087136103080195</v>
      </c>
      <c r="R79" s="6">
        <f t="shared" si="15"/>
        <v>-7.5733070122866453E-3</v>
      </c>
      <c r="S79">
        <f t="shared" si="14"/>
        <v>576.50800000000004</v>
      </c>
      <c r="T79">
        <f t="shared" si="16"/>
        <v>1.0838729252376413</v>
      </c>
      <c r="U79">
        <f t="shared" si="17"/>
        <v>1.0848891944628076</v>
      </c>
      <c r="V79">
        <f t="shared" si="18"/>
        <v>-1.0634473053552286E-2</v>
      </c>
      <c r="W79">
        <v>-3.8466412935989097E-2</v>
      </c>
      <c r="X79">
        <f t="shared" si="19"/>
        <v>2.7831939882436811E-2</v>
      </c>
    </row>
    <row r="80" spans="1:24" x14ac:dyDescent="0.25">
      <c r="A80" t="s">
        <v>106</v>
      </c>
      <c r="B80">
        <v>534.29999999999995</v>
      </c>
      <c r="C80">
        <v>611.5</v>
      </c>
      <c r="D80">
        <v>0</v>
      </c>
      <c r="E80">
        <v>19.936</v>
      </c>
      <c r="F80">
        <v>7.3399770026829599E-3</v>
      </c>
      <c r="G80">
        <f t="shared" si="10"/>
        <v>2.9684744260423557E-2</v>
      </c>
      <c r="H80">
        <v>1.3586380654124101E-2</v>
      </c>
      <c r="I80">
        <f t="shared" si="11"/>
        <v>5.5463126751391423E-2</v>
      </c>
      <c r="J80">
        <v>7.6566053657984899E-3</v>
      </c>
      <c r="K80">
        <f t="shared" si="12"/>
        <v>3.0979961965543312E-2</v>
      </c>
      <c r="L80" s="6">
        <f>'Accessory Variables'!B79</f>
        <v>5612.5</v>
      </c>
      <c r="M80">
        <f t="shared" si="13"/>
        <v>554.23599999999999</v>
      </c>
      <c r="N80">
        <f>(M80/M79)^4</f>
        <v>1.1089397443816789</v>
      </c>
      <c r="O80">
        <f>(1+G80+K80)</f>
        <v>1.0606647062259669</v>
      </c>
      <c r="P80">
        <f>(N80-O80)*(M79/L79)*100</f>
        <v>0.47308188462966633</v>
      </c>
      <c r="Q80">
        <v>0.43620611264509901</v>
      </c>
      <c r="R80" s="6">
        <f t="shared" si="15"/>
        <v>3.6875771984567318E-2</v>
      </c>
      <c r="S80">
        <f t="shared" si="14"/>
        <v>591.56399999999996</v>
      </c>
      <c r="T80">
        <f t="shared" si="16"/>
        <v>1.1086273654696732</v>
      </c>
      <c r="U80">
        <f t="shared" si="17"/>
        <v>1.0864430887169347</v>
      </c>
      <c r="V80">
        <f t="shared" si="18"/>
        <v>0.23205800849468833</v>
      </c>
      <c r="W80">
        <v>0.191538830106075</v>
      </c>
      <c r="X80">
        <f t="shared" si="19"/>
        <v>4.0519178388613325E-2</v>
      </c>
    </row>
    <row r="81" spans="1:24" x14ac:dyDescent="0.25">
      <c r="A81" t="s">
        <v>107</v>
      </c>
      <c r="B81">
        <v>541.4</v>
      </c>
      <c r="C81">
        <v>623.20000000000005</v>
      </c>
      <c r="D81">
        <v>0</v>
      </c>
      <c r="E81">
        <v>18.832000000000001</v>
      </c>
      <c r="F81">
        <v>4.9844947967201403E-3</v>
      </c>
      <c r="G81">
        <f t="shared" si="10"/>
        <v>2.0087546297283598E-2</v>
      </c>
      <c r="H81">
        <v>9.3853087394881705E-3</v>
      </c>
      <c r="I81">
        <f t="shared" si="11"/>
        <v>3.8073053620456543E-2</v>
      </c>
      <c r="J81">
        <v>6.6588367461575303E-3</v>
      </c>
      <c r="K81">
        <f t="shared" si="12"/>
        <v>2.6902570605677356E-2</v>
      </c>
      <c r="L81" s="6">
        <f>'Accessory Variables'!B80</f>
        <v>5695.4</v>
      </c>
      <c r="M81">
        <f t="shared" si="13"/>
        <v>560.23199999999997</v>
      </c>
      <c r="N81">
        <f>(M81/M80)^4</f>
        <v>1.0439813019931157</v>
      </c>
      <c r="O81">
        <f>(1+G81+K81)</f>
        <v>1.046990116902961</v>
      </c>
      <c r="P81">
        <f>(N81-O81)*(M80/L80)*100</f>
        <v>-2.9712134349630454E-2</v>
      </c>
      <c r="Q81">
        <v>-3.73158648096839E-2</v>
      </c>
      <c r="R81" s="6">
        <f t="shared" si="15"/>
        <v>7.6037304600534462E-3</v>
      </c>
      <c r="S81">
        <f t="shared" si="14"/>
        <v>604.36800000000005</v>
      </c>
      <c r="T81">
        <f t="shared" si="16"/>
        <v>1.089428914704633</v>
      </c>
      <c r="U81">
        <f t="shared" si="17"/>
        <v>1.0649756242261339</v>
      </c>
      <c r="V81">
        <f t="shared" si="18"/>
        <v>0.25774051365029549</v>
      </c>
      <c r="W81">
        <v>0.23067976118860101</v>
      </c>
      <c r="X81">
        <f t="shared" si="19"/>
        <v>2.7060752461694482E-2</v>
      </c>
    </row>
    <row r="82" spans="1:24" x14ac:dyDescent="0.25">
      <c r="A82" t="s">
        <v>108</v>
      </c>
      <c r="B82">
        <v>540.79999999999995</v>
      </c>
      <c r="C82">
        <v>639.70000000000005</v>
      </c>
      <c r="D82">
        <v>0</v>
      </c>
      <c r="E82">
        <v>20.492000000000001</v>
      </c>
      <c r="F82">
        <v>3.57785139611932E-3</v>
      </c>
      <c r="G82">
        <f t="shared" si="10"/>
        <v>1.4388395072617355E-2</v>
      </c>
      <c r="H82">
        <v>1.2911392405063201E-2</v>
      </c>
      <c r="I82">
        <f t="shared" si="11"/>
        <v>5.2654431259338219E-2</v>
      </c>
      <c r="J82">
        <v>7.6699098075418996E-3</v>
      </c>
      <c r="K82">
        <f t="shared" si="12"/>
        <v>3.1034412596561145E-2</v>
      </c>
      <c r="L82" s="6">
        <f>'Accessory Variables'!B81</f>
        <v>5747.2</v>
      </c>
      <c r="M82">
        <f t="shared" si="13"/>
        <v>561.29199999999992</v>
      </c>
      <c r="N82">
        <f>(M82/M81)^4</f>
        <v>1.0075897998904324</v>
      </c>
      <c r="O82">
        <f>(1+G82+K82)</f>
        <v>1.0454228076691785</v>
      </c>
      <c r="P82">
        <f>(N82-O82)*(M81/L81)*100</f>
        <v>-0.37214702415813611</v>
      </c>
      <c r="Q82">
        <v>-0.37093842828872498</v>
      </c>
      <c r="R82" s="6">
        <f t="shared" si="15"/>
        <v>-1.2085958694111332E-3</v>
      </c>
      <c r="S82">
        <f t="shared" si="14"/>
        <v>619.20800000000008</v>
      </c>
      <c r="T82">
        <f t="shared" si="16"/>
        <v>1.1018954493093642</v>
      </c>
      <c r="U82">
        <f t="shared" si="17"/>
        <v>1.0836888438558994</v>
      </c>
      <c r="V82">
        <f t="shared" si="18"/>
        <v>0.19319959484320071</v>
      </c>
      <c r="W82">
        <v>0.154826410621767</v>
      </c>
      <c r="X82">
        <f t="shared" si="19"/>
        <v>3.8373184221433709E-2</v>
      </c>
    </row>
    <row r="83" spans="1:24" x14ac:dyDescent="0.25">
      <c r="A83" t="s">
        <v>109</v>
      </c>
      <c r="B83">
        <v>553.70000000000005</v>
      </c>
      <c r="C83">
        <v>658.8</v>
      </c>
      <c r="D83">
        <v>0</v>
      </c>
      <c r="E83">
        <v>21.448</v>
      </c>
      <c r="F83">
        <v>7.0170143735617304E-3</v>
      </c>
      <c r="G83">
        <f t="shared" si="10"/>
        <v>2.8364872891776693E-2</v>
      </c>
      <c r="H83">
        <v>1.41555520210856E-2</v>
      </c>
      <c r="I83">
        <f t="shared" si="11"/>
        <v>5.7835872092887097E-2</v>
      </c>
      <c r="J83">
        <v>7.4806439596066801E-3</v>
      </c>
      <c r="K83">
        <f t="shared" si="12"/>
        <v>3.0260013642617212E-2</v>
      </c>
      <c r="L83" s="6">
        <f>'Accessory Variables'!B82</f>
        <v>5872.7</v>
      </c>
      <c r="M83">
        <f t="shared" si="13"/>
        <v>575.14800000000002</v>
      </c>
      <c r="N83">
        <f>(M83/M82)^4</f>
        <v>1.102460520970229</v>
      </c>
      <c r="O83">
        <f>(1+G83+K83)</f>
        <v>1.0586248865343939</v>
      </c>
      <c r="P83">
        <f>(N83-O83)*(M82/L82)*100</f>
        <v>0.4281144022090535</v>
      </c>
      <c r="Q83">
        <v>0.39616733077631999</v>
      </c>
      <c r="R83" s="6">
        <f t="shared" si="15"/>
        <v>3.1947071432733509E-2</v>
      </c>
      <c r="S83">
        <f t="shared" si="14"/>
        <v>637.35199999999998</v>
      </c>
      <c r="T83">
        <f t="shared" si="16"/>
        <v>1.1224607848902926</v>
      </c>
      <c r="U83">
        <f t="shared" si="17"/>
        <v>1.0880958857355043</v>
      </c>
      <c r="V83">
        <f t="shared" si="18"/>
        <v>0.37025021707680472</v>
      </c>
      <c r="W83">
        <v>0.31628493491606702</v>
      </c>
      <c r="X83">
        <f t="shared" si="19"/>
        <v>5.3965282160737704E-2</v>
      </c>
    </row>
    <row r="84" spans="1:24" x14ac:dyDescent="0.25">
      <c r="A84" t="s">
        <v>110</v>
      </c>
      <c r="B84">
        <v>563.9</v>
      </c>
      <c r="C84">
        <v>666.8</v>
      </c>
      <c r="D84">
        <v>0</v>
      </c>
      <c r="E84">
        <v>20.184000000000001</v>
      </c>
      <c r="F84">
        <v>1.7176787921926898E-2</v>
      </c>
      <c r="G84">
        <f t="shared" si="10"/>
        <v>7.0497762495828065E-2</v>
      </c>
      <c r="H84">
        <v>1.0306044719272401E-2</v>
      </c>
      <c r="I84">
        <f t="shared" si="11"/>
        <v>4.1865856113084243E-2</v>
      </c>
      <c r="J84">
        <v>7.2552115603701202E-3</v>
      </c>
      <c r="K84">
        <f t="shared" si="12"/>
        <v>2.9338205183018884E-2</v>
      </c>
      <c r="L84" s="6">
        <f>'Accessory Variables'!B83</f>
        <v>5960</v>
      </c>
      <c r="M84">
        <f t="shared" si="13"/>
        <v>584.08399999999995</v>
      </c>
      <c r="N84">
        <f>(M84/M83)^4</f>
        <v>1.0636109084328098</v>
      </c>
      <c r="O84">
        <f>(1+G84+K84)</f>
        <v>1.0998359676788469</v>
      </c>
      <c r="P84">
        <f>(N84-O84)*(M83/L83)*100</f>
        <v>-0.35477327933045738</v>
      </c>
      <c r="Q84">
        <v>-0.340801040425809</v>
      </c>
      <c r="R84" s="6">
        <f t="shared" si="15"/>
        <v>-1.3972238904648382E-2</v>
      </c>
      <c r="S84">
        <f t="shared" si="14"/>
        <v>646.61599999999999</v>
      </c>
      <c r="T84">
        <f t="shared" si="16"/>
        <v>1.0594205061775293</v>
      </c>
      <c r="U84">
        <f t="shared" si="17"/>
        <v>1.0712040612961031</v>
      </c>
      <c r="V84">
        <f t="shared" si="18"/>
        <v>-0.12788448962033297</v>
      </c>
      <c r="W84">
        <v>-0.136616650768562</v>
      </c>
      <c r="X84">
        <f t="shared" si="19"/>
        <v>8.7321611482290284E-3</v>
      </c>
    </row>
    <row r="85" spans="1:24" x14ac:dyDescent="0.25">
      <c r="A85" t="s">
        <v>111</v>
      </c>
      <c r="B85">
        <v>562.20000000000005</v>
      </c>
      <c r="C85">
        <v>680.3</v>
      </c>
      <c r="D85">
        <v>0</v>
      </c>
      <c r="E85">
        <v>20.507999999999999</v>
      </c>
      <c r="F85">
        <v>1.34430878588665E-3</v>
      </c>
      <c r="G85">
        <f t="shared" si="10"/>
        <v>5.3880878610406135E-3</v>
      </c>
      <c r="H85">
        <v>1.3593826229653499E-2</v>
      </c>
      <c r="I85">
        <f t="shared" si="11"/>
        <v>5.5494139863523584E-2</v>
      </c>
      <c r="J85">
        <v>6.9648384792442303E-3</v>
      </c>
      <c r="K85">
        <f t="shared" si="12"/>
        <v>2.8151761549053189E-2</v>
      </c>
      <c r="L85" s="6">
        <f>'Accessory Variables'!B84</f>
        <v>6015.1</v>
      </c>
      <c r="M85">
        <f t="shared" si="13"/>
        <v>582.70800000000008</v>
      </c>
      <c r="N85">
        <f>(M85/M84)^4</f>
        <v>0.99060994508813227</v>
      </c>
      <c r="O85">
        <f>(1+G85+K85)</f>
        <v>1.0335398494100938</v>
      </c>
      <c r="P85">
        <f>(N85-O85)*(M84/L84)*100</f>
        <v>-0.42071594355685538</v>
      </c>
      <c r="Q85">
        <v>-0.42915018100833102</v>
      </c>
      <c r="R85" s="6">
        <f t="shared" si="15"/>
        <v>8.4342374514756457E-3</v>
      </c>
      <c r="S85">
        <f t="shared" si="14"/>
        <v>659.79199999999992</v>
      </c>
      <c r="T85">
        <f t="shared" si="16"/>
        <v>1.0840327298190269</v>
      </c>
      <c r="U85">
        <f t="shared" si="17"/>
        <v>1.0836459014125768</v>
      </c>
      <c r="V85">
        <f t="shared" si="18"/>
        <v>4.196802631965417E-3</v>
      </c>
      <c r="W85">
        <v>-1.7303978287863699E-2</v>
      </c>
      <c r="X85">
        <f t="shared" si="19"/>
        <v>2.1500780919829116E-2</v>
      </c>
    </row>
    <row r="86" spans="1:24" x14ac:dyDescent="0.25">
      <c r="A86" t="s">
        <v>112</v>
      </c>
      <c r="B86">
        <v>569.70000000000005</v>
      </c>
      <c r="C86">
        <v>698.8</v>
      </c>
      <c r="D86">
        <v>0</v>
      </c>
      <c r="E86">
        <v>21.187999999999999</v>
      </c>
      <c r="F86">
        <v>1.18986317493013E-2</v>
      </c>
      <c r="G86">
        <f t="shared" si="10"/>
        <v>4.8450749977580587E-2</v>
      </c>
      <c r="H86">
        <v>1.5752510556369798E-2</v>
      </c>
      <c r="I86">
        <f t="shared" si="11"/>
        <v>6.4514588744688517E-2</v>
      </c>
      <c r="J86">
        <v>6.6801978442077E-3</v>
      </c>
      <c r="K86">
        <f t="shared" si="12"/>
        <v>2.698973604412247E-2</v>
      </c>
      <c r="L86" s="6">
        <f>'Accessory Variables'!B85</f>
        <v>6004.7</v>
      </c>
      <c r="M86">
        <f t="shared" si="13"/>
        <v>590.88800000000003</v>
      </c>
      <c r="N86">
        <f>(M86/M85)^4</f>
        <v>1.0573451041329147</v>
      </c>
      <c r="O86">
        <f>(1+G86+K86)</f>
        <v>1.0754404860217031</v>
      </c>
      <c r="P86">
        <f>(N86-O86)*(M85/L85)*100</f>
        <v>-0.17529756429073629</v>
      </c>
      <c r="Q86">
        <v>-0.16622442130225201</v>
      </c>
      <c r="R86" s="6">
        <f t="shared" si="15"/>
        <v>-9.0731429884842729E-3</v>
      </c>
      <c r="S86">
        <f t="shared" si="14"/>
        <v>677.61199999999997</v>
      </c>
      <c r="T86">
        <f t="shared" si="16"/>
        <v>1.1124901439388513</v>
      </c>
      <c r="U86">
        <f t="shared" si="17"/>
        <v>1.091504324788811</v>
      </c>
      <c r="V86">
        <f t="shared" si="18"/>
        <v>0.23019194341978305</v>
      </c>
      <c r="W86">
        <v>0.178358349937735</v>
      </c>
      <c r="X86">
        <f t="shared" si="19"/>
        <v>5.1833593482048052E-2</v>
      </c>
    </row>
    <row r="87" spans="1:24" x14ac:dyDescent="0.25">
      <c r="A87" t="s">
        <v>113</v>
      </c>
      <c r="B87">
        <v>581.4</v>
      </c>
      <c r="C87">
        <v>702.8</v>
      </c>
      <c r="D87">
        <v>0</v>
      </c>
      <c r="E87">
        <v>21.552</v>
      </c>
      <c r="F87">
        <v>8.9780637188086009E-3</v>
      </c>
      <c r="G87">
        <f t="shared" si="10"/>
        <v>3.6398789871197934E-2</v>
      </c>
      <c r="H87">
        <v>4.2001421586577202E-3</v>
      </c>
      <c r="I87">
        <f t="shared" si="11"/>
        <v>1.6906712492853471E-2</v>
      </c>
      <c r="J87">
        <v>6.44012058098098E-3</v>
      </c>
      <c r="K87">
        <f t="shared" si="12"/>
        <v>2.6010403382645819E-2</v>
      </c>
      <c r="L87" s="6">
        <f>'Accessory Variables'!B86</f>
        <v>6035.2</v>
      </c>
      <c r="M87">
        <f t="shared" si="13"/>
        <v>602.952</v>
      </c>
      <c r="N87">
        <f>(M87/M86)^4</f>
        <v>1.0842021877747963</v>
      </c>
      <c r="O87">
        <f>(1+G87+K87)</f>
        <v>1.0624091932538438</v>
      </c>
      <c r="P87">
        <f>(N87-O87)*(M86/L86)*100</f>
        <v>0.21445232811791748</v>
      </c>
      <c r="Q87">
        <v>0.204588558879926</v>
      </c>
      <c r="R87" s="6">
        <f t="shared" si="15"/>
        <v>9.8637692379914821E-3</v>
      </c>
      <c r="S87">
        <f t="shared" si="14"/>
        <v>681.24799999999993</v>
      </c>
      <c r="T87">
        <f t="shared" si="16"/>
        <v>1.0216369867375679</v>
      </c>
      <c r="U87">
        <f t="shared" si="17"/>
        <v>1.0429171158754993</v>
      </c>
      <c r="V87">
        <f t="shared" si="18"/>
        <v>-0.24013973829520191</v>
      </c>
      <c r="W87">
        <v>-0.24228837798011499</v>
      </c>
      <c r="X87">
        <f t="shared" si="19"/>
        <v>2.1486396849130784E-3</v>
      </c>
    </row>
    <row r="88" spans="1:24" x14ac:dyDescent="0.25">
      <c r="A88" t="s">
        <v>114</v>
      </c>
      <c r="B88">
        <v>586.6</v>
      </c>
      <c r="C88">
        <v>709.9</v>
      </c>
      <c r="D88">
        <v>0</v>
      </c>
      <c r="E88">
        <v>21.611999999999998</v>
      </c>
      <c r="F88">
        <v>4.9174126844029296E-3</v>
      </c>
      <c r="G88">
        <f t="shared" si="10"/>
        <v>1.9815212638174318E-2</v>
      </c>
      <c r="H88">
        <v>6.0486465617091102E-3</v>
      </c>
      <c r="I88">
        <f t="shared" si="11"/>
        <v>2.441498952291421E-2</v>
      </c>
      <c r="J88">
        <v>6.2141398424584403E-3</v>
      </c>
      <c r="K88">
        <f t="shared" si="12"/>
        <v>2.5089213914195829E-2</v>
      </c>
      <c r="L88" s="6">
        <f>'Accessory Variables'!B87</f>
        <v>6126.9</v>
      </c>
      <c r="M88">
        <f t="shared" si="13"/>
        <v>608.21199999999999</v>
      </c>
      <c r="N88">
        <f>(M88/M87)^4</f>
        <v>1.0353542672277478</v>
      </c>
      <c r="O88">
        <f>(1+G88+K88)</f>
        <v>1.0449044265523701</v>
      </c>
      <c r="P88">
        <f>(N88-O88)*(M87/L87)*100</f>
        <v>-9.5411712372409932E-2</v>
      </c>
      <c r="Q88">
        <v>-9.7746132349685294E-2</v>
      </c>
      <c r="R88" s="6">
        <f t="shared" si="15"/>
        <v>2.3344199772753621E-3</v>
      </c>
      <c r="S88">
        <f t="shared" si="14"/>
        <v>688.28800000000001</v>
      </c>
      <c r="T88">
        <f t="shared" si="16"/>
        <v>1.0419810731501058</v>
      </c>
      <c r="U88">
        <f t="shared" si="17"/>
        <v>1.04950420343711</v>
      </c>
      <c r="V88">
        <f t="shared" si="18"/>
        <v>-8.4920424538723921E-2</v>
      </c>
      <c r="W88">
        <v>-9.0041979113986106E-2</v>
      </c>
      <c r="X88">
        <f t="shared" si="19"/>
        <v>5.1215545752621855E-3</v>
      </c>
    </row>
    <row r="89" spans="1:24" x14ac:dyDescent="0.25">
      <c r="A89" t="s">
        <v>115</v>
      </c>
      <c r="B89">
        <v>586.29999999999995</v>
      </c>
      <c r="C89">
        <v>719.9</v>
      </c>
      <c r="D89">
        <v>0</v>
      </c>
      <c r="E89">
        <v>21.056000000000001</v>
      </c>
      <c r="F89">
        <v>1.28696899085858E-2</v>
      </c>
      <c r="G89">
        <f t="shared" si="10"/>
        <v>5.2481086948616751E-2</v>
      </c>
      <c r="H89">
        <v>8.2295753027459301E-3</v>
      </c>
      <c r="I89">
        <f t="shared" si="11"/>
        <v>3.3326890677658039E-2</v>
      </c>
      <c r="J89">
        <v>6.0404565618688002E-3</v>
      </c>
      <c r="K89">
        <f t="shared" si="12"/>
        <v>2.4381631866984277E-2</v>
      </c>
      <c r="L89" s="6">
        <f>'Accessory Variables'!B88</f>
        <v>6205.9</v>
      </c>
      <c r="M89">
        <f t="shared" si="13"/>
        <v>607.35599999999999</v>
      </c>
      <c r="N89">
        <f>(M89/M88)^4</f>
        <v>0.99438225757976662</v>
      </c>
      <c r="O89">
        <f>(1+G89+K89)</f>
        <v>1.076862718815601</v>
      </c>
      <c r="P89">
        <f>(N89-O89)*(M88/L88)*100</f>
        <v>-0.81877631900584835</v>
      </c>
      <c r="Q89">
        <v>-0.79327146166676699</v>
      </c>
      <c r="R89" s="6">
        <f t="shared" si="15"/>
        <v>-2.5504857339081366E-2</v>
      </c>
      <c r="S89">
        <f t="shared" si="14"/>
        <v>698.84399999999994</v>
      </c>
      <c r="T89">
        <f t="shared" si="16"/>
        <v>1.0627721662309624</v>
      </c>
      <c r="U89">
        <f t="shared" si="17"/>
        <v>1.0577085225446423</v>
      </c>
      <c r="V89">
        <f t="shared" si="18"/>
        <v>5.6884316466236824E-2</v>
      </c>
      <c r="W89">
        <v>3.77911708747347E-2</v>
      </c>
      <c r="X89">
        <f t="shared" si="19"/>
        <v>1.9093145591502124E-2</v>
      </c>
    </row>
    <row r="90" spans="1:24" x14ac:dyDescent="0.25">
      <c r="A90" t="s">
        <v>116</v>
      </c>
      <c r="B90">
        <v>577.4</v>
      </c>
      <c r="C90">
        <v>731.4</v>
      </c>
      <c r="D90">
        <v>0</v>
      </c>
      <c r="E90">
        <v>20.611999999999998</v>
      </c>
      <c r="F90">
        <v>1.01047639272316E-2</v>
      </c>
      <c r="G90">
        <f t="shared" si="10"/>
        <v>4.1035830697133902E-2</v>
      </c>
      <c r="H90">
        <v>8.7333474307464999E-3</v>
      </c>
      <c r="I90">
        <f t="shared" si="11"/>
        <v>3.5393688101433618E-2</v>
      </c>
      <c r="J90">
        <v>5.9753684170078501E-3</v>
      </c>
      <c r="K90">
        <f t="shared" si="12"/>
        <v>2.4116558511973807E-2</v>
      </c>
      <c r="L90" s="6">
        <f>'Accessory Variables'!B89</f>
        <v>6264.5</v>
      </c>
      <c r="M90">
        <f t="shared" si="13"/>
        <v>598.01199999999994</v>
      </c>
      <c r="N90">
        <f>(M90/M89)^4</f>
        <v>0.93986676064059427</v>
      </c>
      <c r="O90">
        <f>(1+G90+K90)</f>
        <v>1.0651523892091077</v>
      </c>
      <c r="P90">
        <f>(N90-O90)*(M89/L89)*100</f>
        <v>-1.22613929043101</v>
      </c>
      <c r="Q90">
        <v>-1.2116553439486499</v>
      </c>
      <c r="R90" s="6">
        <f t="shared" si="15"/>
        <v>-1.4483946482360066E-2</v>
      </c>
      <c r="S90">
        <f t="shared" si="14"/>
        <v>710.78800000000001</v>
      </c>
      <c r="T90">
        <f t="shared" si="16"/>
        <v>1.0701370127390548</v>
      </c>
      <c r="U90">
        <f t="shared" si="17"/>
        <v>1.0595102466134074</v>
      </c>
      <c r="V90">
        <f t="shared" si="18"/>
        <v>0.11966760254454512</v>
      </c>
      <c r="W90">
        <v>8.9624616854533407E-2</v>
      </c>
      <c r="X90">
        <f t="shared" si="19"/>
        <v>3.0042985690011709E-2</v>
      </c>
    </row>
    <row r="91" spans="1:24" x14ac:dyDescent="0.25">
      <c r="A91" t="s">
        <v>117</v>
      </c>
      <c r="B91">
        <v>580.29999999999995</v>
      </c>
      <c r="C91">
        <v>746.1</v>
      </c>
      <c r="D91">
        <v>0</v>
      </c>
      <c r="E91">
        <v>21.388000000000002</v>
      </c>
      <c r="F91">
        <v>1.4716445627989099E-3</v>
      </c>
      <c r="G91">
        <f t="shared" si="10"/>
        <v>5.8995854309857876E-3</v>
      </c>
      <c r="H91">
        <v>7.1274343332703403E-3</v>
      </c>
      <c r="I91">
        <f t="shared" si="11"/>
        <v>2.8815990138589154E-2</v>
      </c>
      <c r="J91">
        <v>5.9398754727071302E-3</v>
      </c>
      <c r="K91">
        <f t="shared" si="12"/>
        <v>2.397203414505622E-2</v>
      </c>
      <c r="L91" s="6">
        <f>'Accessory Variables'!B90</f>
        <v>6363.1</v>
      </c>
      <c r="M91">
        <f t="shared" si="13"/>
        <v>601.68799999999999</v>
      </c>
      <c r="N91">
        <f>(M91/M90)^4</f>
        <v>1.0248157820209158</v>
      </c>
      <c r="O91">
        <f>(1+G91+K91)</f>
        <v>1.029871619576042</v>
      </c>
      <c r="P91">
        <f>(N91-O91)*(M90/L90)*100</f>
        <v>-4.8263253699674574E-2</v>
      </c>
      <c r="Q91">
        <v>-4.3177129374183401E-2</v>
      </c>
      <c r="R91" s="6">
        <f t="shared" si="15"/>
        <v>-5.0861243254911731E-3</v>
      </c>
      <c r="S91">
        <f t="shared" si="14"/>
        <v>724.71199999999999</v>
      </c>
      <c r="T91">
        <f t="shared" si="16"/>
        <v>1.080690818283925</v>
      </c>
      <c r="U91">
        <f t="shared" si="17"/>
        <v>1.0527880242836454</v>
      </c>
      <c r="V91">
        <f t="shared" si="18"/>
        <v>0.31659304241153718</v>
      </c>
      <c r="W91">
        <v>0.28159134744700798</v>
      </c>
      <c r="X91">
        <f t="shared" si="19"/>
        <v>3.5001694964529206E-2</v>
      </c>
    </row>
    <row r="92" spans="1:24" x14ac:dyDescent="0.25">
      <c r="A92" t="s">
        <v>118</v>
      </c>
      <c r="B92">
        <v>580.9</v>
      </c>
      <c r="C92">
        <v>753.9</v>
      </c>
      <c r="D92">
        <v>0</v>
      </c>
      <c r="E92">
        <v>22.8</v>
      </c>
      <c r="F92">
        <v>3.6387173521335E-3</v>
      </c>
      <c r="G92">
        <f t="shared" si="10"/>
        <v>1.4634503877964056E-2</v>
      </c>
      <c r="H92">
        <v>1.19476302479029E-2</v>
      </c>
      <c r="I92">
        <f t="shared" si="11"/>
        <v>4.8653838478665223E-2</v>
      </c>
      <c r="J92">
        <v>5.9617611877955702E-3</v>
      </c>
      <c r="K92">
        <f t="shared" si="12"/>
        <v>2.406114917910851E-2</v>
      </c>
      <c r="L92" s="6">
        <f>'Accessory Variables'!B91</f>
        <v>6470.8</v>
      </c>
      <c r="M92">
        <f t="shared" si="13"/>
        <v>603.69999999999993</v>
      </c>
      <c r="N92">
        <f>(M92/M91)^4</f>
        <v>1.0134429437489128</v>
      </c>
      <c r="O92">
        <f>(1+G92+K92)</f>
        <v>1.0386956530570726</v>
      </c>
      <c r="P92">
        <f>(N92-O92)*(M91/L91)*100</f>
        <v>-0.23878694595728592</v>
      </c>
      <c r="Q92">
        <v>-0.23854099670999099</v>
      </c>
      <c r="R92" s="6">
        <f t="shared" si="15"/>
        <v>-2.4594924729492984E-4</v>
      </c>
      <c r="S92">
        <f t="shared" si="14"/>
        <v>731.1</v>
      </c>
      <c r="T92">
        <f t="shared" si="16"/>
        <v>1.035727065647138</v>
      </c>
      <c r="U92">
        <f t="shared" si="17"/>
        <v>1.0727149876577737</v>
      </c>
      <c r="V92">
        <f t="shared" si="18"/>
        <v>-0.42126622143564979</v>
      </c>
      <c r="W92">
        <v>-0.42690862579073402</v>
      </c>
      <c r="X92">
        <f t="shared" si="19"/>
        <v>5.6424043550842296E-3</v>
      </c>
    </row>
    <row r="93" spans="1:24" x14ac:dyDescent="0.25">
      <c r="A93" t="s">
        <v>119</v>
      </c>
      <c r="B93">
        <v>594.20000000000005</v>
      </c>
      <c r="C93">
        <v>759.8</v>
      </c>
      <c r="D93">
        <v>0</v>
      </c>
      <c r="E93">
        <v>22.288</v>
      </c>
      <c r="F93">
        <v>8.7326349549423608E-3</v>
      </c>
      <c r="G93">
        <f t="shared" si="10"/>
        <v>3.5390762879735194E-2</v>
      </c>
      <c r="H93">
        <v>7.3636793714133598E-3</v>
      </c>
      <c r="I93">
        <f t="shared" si="11"/>
        <v>2.9781660215121741E-2</v>
      </c>
      <c r="J93">
        <v>6.0585470811391796E-3</v>
      </c>
      <c r="K93">
        <f t="shared" si="12"/>
        <v>2.4455315168233627E-2</v>
      </c>
      <c r="L93" s="6">
        <f>'Accessory Variables'!B92</f>
        <v>6566.6</v>
      </c>
      <c r="M93">
        <f t="shared" si="13"/>
        <v>616.48800000000006</v>
      </c>
      <c r="N93">
        <f>(M93/M92)^4</f>
        <v>1.0874612895918365</v>
      </c>
      <c r="O93">
        <f>(1+G93+K93)</f>
        <v>1.0598460780479688</v>
      </c>
      <c r="P93">
        <f>(N93-O93)*(M92/L92)*100</f>
        <v>0.25763898140929914</v>
      </c>
      <c r="Q93">
        <v>0.24633519522587699</v>
      </c>
      <c r="R93" s="6">
        <f t="shared" si="15"/>
        <v>1.1303786183422149E-2</v>
      </c>
      <c r="S93">
        <f t="shared" si="14"/>
        <v>737.51199999999994</v>
      </c>
      <c r="T93">
        <f t="shared" si="16"/>
        <v>1.0355456023754597</v>
      </c>
      <c r="U93">
        <f t="shared" si="17"/>
        <v>1.0542369753833554</v>
      </c>
      <c r="V93">
        <f t="shared" si="18"/>
        <v>-0.2111835137243083</v>
      </c>
      <c r="W93">
        <v>-0.219526641100665</v>
      </c>
      <c r="X93">
        <f t="shared" si="19"/>
        <v>8.3431273763567015E-3</v>
      </c>
    </row>
    <row r="94" spans="1:24" x14ac:dyDescent="0.25">
      <c r="A94" t="s">
        <v>120</v>
      </c>
      <c r="B94">
        <v>598.4</v>
      </c>
      <c r="C94">
        <v>764.4</v>
      </c>
      <c r="D94">
        <v>0</v>
      </c>
      <c r="E94">
        <v>23.064</v>
      </c>
      <c r="F94">
        <v>6.2724633674315902E-3</v>
      </c>
      <c r="G94">
        <f t="shared" si="10"/>
        <v>2.5326904927929217E-2</v>
      </c>
      <c r="H94">
        <v>6.8402246043899302E-3</v>
      </c>
      <c r="I94">
        <f t="shared" si="11"/>
        <v>2.7642912822689825E-2</v>
      </c>
      <c r="J94">
        <v>6.0971034068737504E-3</v>
      </c>
      <c r="K94">
        <f t="shared" si="12"/>
        <v>2.4612369660403033E-2</v>
      </c>
      <c r="L94" s="6">
        <f>'Accessory Variables'!B93</f>
        <v>6680.8</v>
      </c>
      <c r="M94">
        <f t="shared" si="13"/>
        <v>621.46399999999994</v>
      </c>
      <c r="N94">
        <f>(M94/M93)^4</f>
        <v>1.0326791160347562</v>
      </c>
      <c r="O94">
        <f>(1+G94+K94)</f>
        <v>1.0499392745883322</v>
      </c>
      <c r="P94">
        <f>(N94-O94)*(M93/L93)*100</f>
        <v>-0.16204246682266352</v>
      </c>
      <c r="Q94">
        <v>-0.16034676353001701</v>
      </c>
      <c r="R94" s="6">
        <f t="shared" si="15"/>
        <v>-1.695703292646511E-3</v>
      </c>
      <c r="S94">
        <f t="shared" si="14"/>
        <v>741.33600000000001</v>
      </c>
      <c r="T94">
        <f t="shared" si="16"/>
        <v>1.0209018651939528</v>
      </c>
      <c r="U94">
        <f t="shared" si="17"/>
        <v>1.0522552824830929</v>
      </c>
      <c r="V94">
        <f t="shared" si="18"/>
        <v>-0.3521384200613451</v>
      </c>
      <c r="W94">
        <v>-0.352891252727627</v>
      </c>
      <c r="X94">
        <f t="shared" si="19"/>
        <v>7.528326662818996E-4</v>
      </c>
    </row>
    <row r="95" spans="1:24" x14ac:dyDescent="0.25">
      <c r="A95" t="s">
        <v>121</v>
      </c>
      <c r="B95">
        <v>580.29999999999995</v>
      </c>
      <c r="C95">
        <v>771.5</v>
      </c>
      <c r="D95">
        <v>74.912000000000006</v>
      </c>
      <c r="E95">
        <v>21.783999999999999</v>
      </c>
      <c r="F95">
        <v>2.5070833691078799E-3</v>
      </c>
      <c r="G95">
        <f t="shared" si="10"/>
        <v>1.0066109350816088E-2</v>
      </c>
      <c r="H95">
        <v>5.8203204218210099E-3</v>
      </c>
      <c r="I95">
        <f t="shared" si="11"/>
        <v>2.3485328293472829E-2</v>
      </c>
      <c r="J95">
        <v>6.1533871599321896E-3</v>
      </c>
      <c r="K95">
        <f t="shared" si="12"/>
        <v>2.4841667086341834E-2</v>
      </c>
      <c r="L95" s="6">
        <f>'Accessory Variables'!B94</f>
        <v>6729.5</v>
      </c>
      <c r="M95">
        <f t="shared" si="13"/>
        <v>676.99599999999998</v>
      </c>
      <c r="N95">
        <f>(M95/M94)^4</f>
        <v>1.4082524215193613</v>
      </c>
      <c r="O95">
        <f>(1+G95+K95)</f>
        <v>1.0349077764371579</v>
      </c>
      <c r="P95">
        <f>(N95-O95)*(M94/L94)*100</f>
        <v>3.4729412123004186</v>
      </c>
      <c r="Q95">
        <v>3.0785251487815102</v>
      </c>
      <c r="R95" s="6">
        <f t="shared" si="15"/>
        <v>0.39441606351890846</v>
      </c>
      <c r="S95">
        <f t="shared" si="14"/>
        <v>674.80399999999997</v>
      </c>
      <c r="T95">
        <f t="shared" si="16"/>
        <v>0.68651531725412529</v>
      </c>
      <c r="U95">
        <f t="shared" si="17"/>
        <v>1.0483269953798147</v>
      </c>
      <c r="V95">
        <f t="shared" si="18"/>
        <v>-4.0148488536550415</v>
      </c>
      <c r="W95">
        <v>-4.59027481788236</v>
      </c>
      <c r="X95">
        <f t="shared" si="19"/>
        <v>0.57542596422731851</v>
      </c>
    </row>
    <row r="96" spans="1:24" x14ac:dyDescent="0.25">
      <c r="A96" t="s">
        <v>122</v>
      </c>
      <c r="B96">
        <v>576.70000000000005</v>
      </c>
      <c r="C96">
        <v>782.3</v>
      </c>
      <c r="D96">
        <v>75.364000000000004</v>
      </c>
      <c r="E96">
        <v>22.472000000000001</v>
      </c>
      <c r="F96">
        <v>4.3849882667306196E-3</v>
      </c>
      <c r="G96">
        <f t="shared" si="10"/>
        <v>1.765565942959868E-2</v>
      </c>
      <c r="H96">
        <v>5.8874528701333704E-3</v>
      </c>
      <c r="I96">
        <f t="shared" si="11"/>
        <v>2.3758601575734284E-2</v>
      </c>
      <c r="J96">
        <v>6.2918141551919797E-3</v>
      </c>
      <c r="K96">
        <f t="shared" si="12"/>
        <v>2.5405776034383099E-2</v>
      </c>
      <c r="L96" s="6">
        <f>'Accessory Variables'!B95</f>
        <v>6808.9</v>
      </c>
      <c r="M96">
        <f t="shared" si="13"/>
        <v>674.53600000000006</v>
      </c>
      <c r="N96">
        <f>(M96/M95)^4</f>
        <v>0.98554423304857186</v>
      </c>
      <c r="O96">
        <f>(1+G96+K96)</f>
        <v>1.0430614354639818</v>
      </c>
      <c r="P96">
        <f>(N96-O96)*(M95/L95)*100</f>
        <v>-0.57863015032948739</v>
      </c>
      <c r="Q96">
        <v>-0.58439858280309198</v>
      </c>
      <c r="R96" s="6">
        <f t="shared" si="15"/>
        <v>5.76843247360459E-3</v>
      </c>
      <c r="S96">
        <f t="shared" si="14"/>
        <v>684.46399999999994</v>
      </c>
      <c r="T96">
        <f t="shared" si="16"/>
        <v>1.0585024090515516</v>
      </c>
      <c r="U96">
        <f t="shared" si="17"/>
        <v>1.0491643776101174</v>
      </c>
      <c r="V96">
        <f t="shared" si="18"/>
        <v>9.3637580337403339E-2</v>
      </c>
      <c r="W96">
        <v>8.4225772770030197E-2</v>
      </c>
      <c r="X96">
        <f t="shared" si="19"/>
        <v>9.4118075673731427E-3</v>
      </c>
    </row>
    <row r="97" spans="1:24" x14ac:dyDescent="0.25">
      <c r="A97" t="s">
        <v>123</v>
      </c>
      <c r="B97">
        <v>578.70000000000005</v>
      </c>
      <c r="C97">
        <v>788.7</v>
      </c>
      <c r="D97">
        <v>76.596000000000004</v>
      </c>
      <c r="E97">
        <v>24.884</v>
      </c>
      <c r="F97">
        <v>7.2479833552192598E-3</v>
      </c>
      <c r="G97">
        <f t="shared" si="10"/>
        <v>2.9308658797780884E-2</v>
      </c>
      <c r="H97">
        <v>2.84631882779762E-3</v>
      </c>
      <c r="I97">
        <f t="shared" si="11"/>
        <v>1.143397680020164E-2</v>
      </c>
      <c r="J97">
        <v>6.3353499636269496E-3</v>
      </c>
      <c r="K97">
        <f t="shared" si="12"/>
        <v>2.5583238539557573E-2</v>
      </c>
      <c r="L97" s="6">
        <f>'Accessory Variables'!B96</f>
        <v>6882.1</v>
      </c>
      <c r="M97">
        <f t="shared" si="13"/>
        <v>680.18000000000006</v>
      </c>
      <c r="N97">
        <f>(M97/M96)^4</f>
        <v>1.0338913443459252</v>
      </c>
      <c r="O97">
        <f>(1+G97+K97)</f>
        <v>1.0548918973373385</v>
      </c>
      <c r="P97">
        <f>(N97-O97)*(M96/L96)*100</f>
        <v>-0.20804577850483807</v>
      </c>
      <c r="Q97">
        <v>-0.18196019603893299</v>
      </c>
      <c r="R97" s="6">
        <f t="shared" si="15"/>
        <v>-2.6085582465905088E-2</v>
      </c>
      <c r="S97">
        <f t="shared" si="14"/>
        <v>687.22</v>
      </c>
      <c r="T97">
        <f t="shared" si="16"/>
        <v>1.0162035713365303</v>
      </c>
      <c r="U97">
        <f t="shared" si="17"/>
        <v>1.0370172153397592</v>
      </c>
      <c r="V97">
        <f t="shared" si="18"/>
        <v>-0.20922895077069853</v>
      </c>
      <c r="W97">
        <v>-0.20865886131331601</v>
      </c>
      <c r="X97">
        <f t="shared" si="19"/>
        <v>-5.700894573825166E-4</v>
      </c>
    </row>
    <row r="98" spans="1:24" x14ac:dyDescent="0.25">
      <c r="A98" t="s">
        <v>124</v>
      </c>
      <c r="B98">
        <v>584.9</v>
      </c>
      <c r="C98">
        <v>796.5</v>
      </c>
      <c r="D98">
        <v>81.400000000000006</v>
      </c>
      <c r="E98">
        <v>24.763999999999999</v>
      </c>
      <c r="F98">
        <v>8.9566895804409404E-3</v>
      </c>
      <c r="G98">
        <f t="shared" si="10"/>
        <v>3.6310972591354185E-2</v>
      </c>
      <c r="H98">
        <v>5.0368771361755096E-3</v>
      </c>
      <c r="I98">
        <f t="shared" si="11"/>
        <v>2.0300241120992046E-2</v>
      </c>
      <c r="J98">
        <v>6.3869698494760704E-3</v>
      </c>
      <c r="K98">
        <f t="shared" si="12"/>
        <v>2.5793683549604429E-2</v>
      </c>
      <c r="L98" s="6">
        <f>'Accessory Variables'!B97</f>
        <v>7013.7</v>
      </c>
      <c r="M98">
        <f t="shared" si="13"/>
        <v>691.06399999999996</v>
      </c>
      <c r="N98">
        <f>(M98/M97)^4</f>
        <v>1.0655593572816144</v>
      </c>
      <c r="O98">
        <f>(1+G98+K98)</f>
        <v>1.0621046561409586</v>
      </c>
      <c r="P98">
        <f>(N98-O98)*(M97/L97)*100</f>
        <v>3.414391859826621E-2</v>
      </c>
      <c r="Q98">
        <v>4.7515572458622903E-2</v>
      </c>
      <c r="R98" s="6">
        <f t="shared" si="15"/>
        <v>-1.3371653860356693E-2</v>
      </c>
      <c r="S98">
        <f t="shared" si="14"/>
        <v>690.33600000000001</v>
      </c>
      <c r="T98">
        <f t="shared" si="16"/>
        <v>1.0182605688634445</v>
      </c>
      <c r="U98">
        <f t="shared" si="17"/>
        <v>1.0460939246705965</v>
      </c>
      <c r="V98">
        <f t="shared" si="18"/>
        <v>-0.27793317123829892</v>
      </c>
      <c r="W98">
        <v>-0.27685870840076199</v>
      </c>
      <c r="X98">
        <f t="shared" si="19"/>
        <v>-1.074462837536927E-3</v>
      </c>
    </row>
    <row r="99" spans="1:24" x14ac:dyDescent="0.25">
      <c r="A99" t="s">
        <v>125</v>
      </c>
      <c r="B99">
        <v>567</v>
      </c>
      <c r="C99">
        <v>806.3</v>
      </c>
      <c r="D99">
        <v>83.451999999999998</v>
      </c>
      <c r="E99">
        <v>23.632000000000001</v>
      </c>
      <c r="F99">
        <v>4.59800976657543E-3</v>
      </c>
      <c r="G99">
        <f t="shared" si="10"/>
        <v>1.8519278515012783E-2</v>
      </c>
      <c r="H99">
        <v>8.1737366505578706E-3</v>
      </c>
      <c r="I99">
        <f t="shared" si="11"/>
        <v>3.3097995239228739E-2</v>
      </c>
      <c r="J99">
        <v>6.4191738723258203E-3</v>
      </c>
      <c r="K99">
        <f t="shared" si="12"/>
        <v>2.5924989975043999E-2</v>
      </c>
      <c r="L99" s="6">
        <f>'Accessory Variables'!B98</f>
        <v>7115.7</v>
      </c>
      <c r="M99">
        <f t="shared" si="13"/>
        <v>674.08399999999995</v>
      </c>
      <c r="N99">
        <f>(M99/M98)^4</f>
        <v>0.90528014873084162</v>
      </c>
      <c r="O99">
        <f>(1+G99+K99)</f>
        <v>1.0444442684900568</v>
      </c>
      <c r="P99">
        <f>(N99-O99)*(M98/L98)*100</f>
        <v>-1.3711922844901017</v>
      </c>
      <c r="Q99">
        <v>-1.41798112553601</v>
      </c>
      <c r="R99" s="6">
        <f t="shared" si="15"/>
        <v>4.6788841045908303E-2</v>
      </c>
      <c r="S99">
        <f t="shared" si="14"/>
        <v>699.21600000000001</v>
      </c>
      <c r="T99">
        <f t="shared" si="16"/>
        <v>1.0524545335837132</v>
      </c>
      <c r="U99">
        <f t="shared" si="17"/>
        <v>1.0590229852142727</v>
      </c>
      <c r="V99">
        <f t="shared" si="18"/>
        <v>-6.4651163078459875E-2</v>
      </c>
      <c r="W99">
        <v>-7.0470629035845903E-2</v>
      </c>
      <c r="X99">
        <f t="shared" si="19"/>
        <v>5.8194659573860275E-3</v>
      </c>
    </row>
    <row r="100" spans="1:24" x14ac:dyDescent="0.25">
      <c r="A100" t="s">
        <v>126</v>
      </c>
      <c r="B100">
        <v>569.4</v>
      </c>
      <c r="C100">
        <v>820</v>
      </c>
      <c r="D100">
        <v>83.128</v>
      </c>
      <c r="E100">
        <v>23.952000000000002</v>
      </c>
      <c r="F100">
        <v>8.3855341184331193E-3</v>
      </c>
      <c r="G100">
        <f t="shared" si="10"/>
        <v>3.3966403101477471E-2</v>
      </c>
      <c r="H100">
        <v>5.5430622953407402E-3</v>
      </c>
      <c r="I100">
        <f t="shared" si="11"/>
        <v>2.2357284617402051E-2</v>
      </c>
      <c r="J100">
        <v>6.45050547028148E-3</v>
      </c>
      <c r="K100">
        <f t="shared" si="12"/>
        <v>2.6052751334235014E-2</v>
      </c>
      <c r="L100" s="6">
        <f>'Accessory Variables'!B99</f>
        <v>7246.9</v>
      </c>
      <c r="M100">
        <f t="shared" si="13"/>
        <v>676.48</v>
      </c>
      <c r="N100">
        <f>(M100/M99)^4</f>
        <v>1.0142937972295956</v>
      </c>
      <c r="O100">
        <f>(1+G100+K100)</f>
        <v>1.0600191544357125</v>
      </c>
      <c r="P100">
        <f>(N100-O100)*(M99/L99)*100</f>
        <v>-0.43316513746965329</v>
      </c>
      <c r="Q100">
        <v>-0.411542051039893</v>
      </c>
      <c r="R100" s="6">
        <f t="shared" si="15"/>
        <v>-2.1623086429760296E-2</v>
      </c>
      <c r="S100">
        <f t="shared" si="14"/>
        <v>712.92</v>
      </c>
      <c r="T100">
        <f t="shared" si="16"/>
        <v>1.0807313837641015</v>
      </c>
      <c r="U100">
        <f t="shared" si="17"/>
        <v>1.0484100359516371</v>
      </c>
      <c r="V100">
        <f t="shared" si="18"/>
        <v>0.31760197214666341</v>
      </c>
      <c r="W100">
        <v>0.29737877103370702</v>
      </c>
      <c r="X100">
        <f t="shared" si="19"/>
        <v>2.022320111295639E-2</v>
      </c>
    </row>
    <row r="101" spans="1:24" x14ac:dyDescent="0.25">
      <c r="A101" t="s">
        <v>127</v>
      </c>
      <c r="B101">
        <v>586.5</v>
      </c>
      <c r="C101">
        <v>836.9</v>
      </c>
      <c r="D101">
        <v>84.408000000000001</v>
      </c>
      <c r="E101">
        <v>25.152000000000001</v>
      </c>
      <c r="F101">
        <v>5.7316083290539499E-3</v>
      </c>
      <c r="G101">
        <f t="shared" si="10"/>
        <v>2.3124295563571318E-2</v>
      </c>
      <c r="H101">
        <v>8.7493869543893207E-3</v>
      </c>
      <c r="I101">
        <f t="shared" si="11"/>
        <v>3.5459543434500418E-2</v>
      </c>
      <c r="J101">
        <v>6.5438094126730696E-3</v>
      </c>
      <c r="K101">
        <f t="shared" si="12"/>
        <v>2.6433288995555859E-2</v>
      </c>
      <c r="L101" s="6">
        <f>'Accessory Variables'!B100</f>
        <v>7331.1</v>
      </c>
      <c r="M101">
        <f t="shared" si="13"/>
        <v>696.06000000000006</v>
      </c>
      <c r="N101">
        <f>(M101/M100)^4</f>
        <v>1.1208999854835566</v>
      </c>
      <c r="O101">
        <f>(1+G101+K101)</f>
        <v>1.0495575845591272</v>
      </c>
      <c r="P101">
        <f>(N101-O101)*(M100/L100)*100</f>
        <v>0.66596347924433952</v>
      </c>
      <c r="Q101">
        <v>0.60427763829993297</v>
      </c>
      <c r="R101" s="6">
        <f t="shared" si="15"/>
        <v>6.1685840944406545E-2</v>
      </c>
      <c r="S101">
        <f t="shared" si="14"/>
        <v>727.33999999999992</v>
      </c>
      <c r="T101">
        <f t="shared" si="16"/>
        <v>1.0833946712871296</v>
      </c>
      <c r="U101">
        <f t="shared" si="17"/>
        <v>1.0618928324300563</v>
      </c>
      <c r="V101">
        <f t="shared" si="18"/>
        <v>0.21152618302977458</v>
      </c>
      <c r="W101">
        <v>0.19201267988333501</v>
      </c>
      <c r="X101">
        <f t="shared" si="19"/>
        <v>1.951350314643957E-2</v>
      </c>
    </row>
    <row r="102" spans="1:24" x14ac:dyDescent="0.25">
      <c r="A102" t="s">
        <v>128</v>
      </c>
      <c r="B102">
        <v>575.79999999999995</v>
      </c>
      <c r="C102">
        <v>847.1</v>
      </c>
      <c r="D102">
        <v>87.26</v>
      </c>
      <c r="E102">
        <v>26.475999999999999</v>
      </c>
      <c r="F102">
        <v>8.21899757877231E-3</v>
      </c>
      <c r="G102">
        <f t="shared" si="10"/>
        <v>3.328352724185768E-2</v>
      </c>
      <c r="H102">
        <v>8.4790260788394408E-3</v>
      </c>
      <c r="I102">
        <f t="shared" si="11"/>
        <v>3.4349911144005763E-2</v>
      </c>
      <c r="J102">
        <v>6.5993650340670004E-3</v>
      </c>
      <c r="K102">
        <f t="shared" si="12"/>
        <v>2.6659921398251241E-2</v>
      </c>
      <c r="L102" s="6">
        <f>'Accessory Variables'!B101</f>
        <v>7455.3</v>
      </c>
      <c r="M102">
        <f t="shared" si="13"/>
        <v>689.53599999999994</v>
      </c>
      <c r="N102">
        <f>(M102/M101)^4</f>
        <v>0.96303278453963359</v>
      </c>
      <c r="O102">
        <f>(1+G102+K102)</f>
        <v>1.0599434486401089</v>
      </c>
      <c r="P102">
        <f>(N102-O102)*(M101/L101)*100</f>
        <v>-0.92012981481328671</v>
      </c>
      <c r="Q102">
        <v>-0.918186305926183</v>
      </c>
      <c r="R102" s="6">
        <f t="shared" si="15"/>
        <v>-1.9435088871037065E-3</v>
      </c>
      <c r="S102">
        <f t="shared" si="14"/>
        <v>733.36400000000003</v>
      </c>
      <c r="T102">
        <f t="shared" si="16"/>
        <v>1.0335427851609049</v>
      </c>
      <c r="U102">
        <f t="shared" si="17"/>
        <v>1.061009832542257</v>
      </c>
      <c r="V102">
        <f t="shared" si="18"/>
        <v>-0.27250865821435555</v>
      </c>
      <c r="W102">
        <v>-0.271835490335126</v>
      </c>
      <c r="X102">
        <f t="shared" si="19"/>
        <v>-6.7316787922955257E-4</v>
      </c>
    </row>
    <row r="103" spans="1:24" x14ac:dyDescent="0.25">
      <c r="A103" t="s">
        <v>129</v>
      </c>
      <c r="B103">
        <v>579.1</v>
      </c>
      <c r="C103">
        <v>858.5</v>
      </c>
      <c r="D103">
        <v>85.075999999999993</v>
      </c>
      <c r="E103">
        <v>27.744</v>
      </c>
      <c r="F103">
        <v>8.4297196628111398E-3</v>
      </c>
      <c r="G103">
        <f t="shared" si="10"/>
        <v>3.4147640811724722E-2</v>
      </c>
      <c r="H103">
        <v>5.5730181074880002E-3</v>
      </c>
      <c r="I103">
        <f t="shared" si="11"/>
        <v>2.2479116938561194E-2</v>
      </c>
      <c r="J103">
        <v>6.6092565029412E-3</v>
      </c>
      <c r="K103">
        <f t="shared" si="12"/>
        <v>2.6700276378384347E-2</v>
      </c>
      <c r="L103" s="6">
        <f>'Accessory Variables'!B102</f>
        <v>7522.3</v>
      </c>
      <c r="M103">
        <f t="shared" si="13"/>
        <v>691.92000000000007</v>
      </c>
      <c r="N103">
        <f>(M103/M102)^4</f>
        <v>1.0139014767916188</v>
      </c>
      <c r="O103">
        <f>(1+G103+K103)</f>
        <v>1.0608479171901091</v>
      </c>
      <c r="P103">
        <f>(N103-O103)*(M102/L102)*100</f>
        <v>-0.43420466951850878</v>
      </c>
      <c r="Q103">
        <v>-0.41423668917522899</v>
      </c>
      <c r="R103" s="6">
        <f t="shared" si="15"/>
        <v>-1.996798034327979E-2</v>
      </c>
      <c r="S103">
        <f t="shared" si="14"/>
        <v>745.68</v>
      </c>
      <c r="T103">
        <f t="shared" si="16"/>
        <v>1.0688865969019443</v>
      </c>
      <c r="U103">
        <f t="shared" si="17"/>
        <v>1.0491793933169455</v>
      </c>
      <c r="V103">
        <f t="shared" si="18"/>
        <v>0.19385609767425918</v>
      </c>
      <c r="W103">
        <v>0.18158276820527999</v>
      </c>
      <c r="X103">
        <f t="shared" si="19"/>
        <v>1.2273329468979188E-2</v>
      </c>
    </row>
    <row r="104" spans="1:24" x14ac:dyDescent="0.25">
      <c r="A104" t="s">
        <v>130</v>
      </c>
      <c r="B104">
        <v>581</v>
      </c>
      <c r="C104">
        <v>871.9</v>
      </c>
      <c r="D104">
        <v>84.26</v>
      </c>
      <c r="E104">
        <v>28.027999999999999</v>
      </c>
      <c r="F104">
        <v>6.6582426127528302E-3</v>
      </c>
      <c r="G104">
        <f t="shared" si="10"/>
        <v>2.6900146282527793E-2</v>
      </c>
      <c r="H104">
        <v>7.5940628236106401E-3</v>
      </c>
      <c r="I104">
        <f t="shared" si="11"/>
        <v>3.0724025153298973E-2</v>
      </c>
      <c r="J104">
        <v>6.6890809554824796E-3</v>
      </c>
      <c r="K104">
        <f t="shared" si="12"/>
        <v>2.7025985827821453E-2</v>
      </c>
      <c r="L104" s="6">
        <f>'Accessory Variables'!B103</f>
        <v>7581</v>
      </c>
      <c r="M104">
        <f t="shared" si="13"/>
        <v>693.28800000000001</v>
      </c>
      <c r="N104">
        <f>(M104/M103)^4</f>
        <v>1.0079319133658451</v>
      </c>
      <c r="O104">
        <f>(1+G104+K104)</f>
        <v>1.0539261321103492</v>
      </c>
      <c r="P104">
        <f>(N104-O104)*(M103/L103)*100</f>
        <v>-0.42306634717702463</v>
      </c>
      <c r="Q104">
        <v>-0.42503032037434202</v>
      </c>
      <c r="R104" s="6">
        <f t="shared" si="15"/>
        <v>1.9639731973173924E-3</v>
      </c>
      <c r="S104">
        <f t="shared" si="14"/>
        <v>759.61199999999997</v>
      </c>
      <c r="T104">
        <f t="shared" si="16"/>
        <v>1.076855145940913</v>
      </c>
      <c r="U104">
        <f t="shared" si="17"/>
        <v>1.0577500109811204</v>
      </c>
      <c r="V104">
        <f t="shared" si="18"/>
        <v>0.18938778082259611</v>
      </c>
      <c r="W104">
        <v>0.17224361967384</v>
      </c>
      <c r="X104">
        <f t="shared" si="19"/>
        <v>1.714416114875611E-2</v>
      </c>
    </row>
    <row r="105" spans="1:24" x14ac:dyDescent="0.25">
      <c r="A105" t="s">
        <v>131</v>
      </c>
      <c r="B105">
        <v>579.29999999999995</v>
      </c>
      <c r="C105">
        <v>876.3</v>
      </c>
      <c r="D105">
        <v>86.52</v>
      </c>
      <c r="E105">
        <v>26.448</v>
      </c>
      <c r="F105">
        <v>5.1819308324883E-3</v>
      </c>
      <c r="G105">
        <f t="shared" si="10"/>
        <v>2.0889395083187434E-2</v>
      </c>
      <c r="H105">
        <v>4.1109969167523203E-3</v>
      </c>
      <c r="I105">
        <f t="shared" si="11"/>
        <v>1.6545667634779937E-2</v>
      </c>
      <c r="J105">
        <v>6.7233209183585902E-3</v>
      </c>
      <c r="K105">
        <f t="shared" si="12"/>
        <v>2.7165719640066976E-2</v>
      </c>
      <c r="L105" s="6">
        <f>'Accessory Variables'!B104</f>
        <v>7683.1</v>
      </c>
      <c r="M105">
        <f t="shared" si="13"/>
        <v>692.26799999999992</v>
      </c>
      <c r="N105">
        <f>(M105/M104)^4</f>
        <v>0.99412797455320123</v>
      </c>
      <c r="O105">
        <f>(1+G105+K105)</f>
        <v>1.0480551147232544</v>
      </c>
      <c r="P105">
        <f>(N105-O105)*(M104/L104)*100</f>
        <v>-0.49316764482542969</v>
      </c>
      <c r="Q105">
        <v>-0.483997282342574</v>
      </c>
      <c r="R105" s="6">
        <f t="shared" si="15"/>
        <v>-9.1703624828556873E-3</v>
      </c>
      <c r="S105">
        <f t="shared" si="14"/>
        <v>763.33199999999999</v>
      </c>
      <c r="T105">
        <f t="shared" si="16"/>
        <v>1.0197333159994733</v>
      </c>
      <c r="U105">
        <f t="shared" si="17"/>
        <v>1.0437113872748469</v>
      </c>
      <c r="V105">
        <f t="shared" si="18"/>
        <v>-0.24025894575424264</v>
      </c>
      <c r="W105">
        <v>-0.23822402690566499</v>
      </c>
      <c r="X105">
        <f t="shared" si="19"/>
        <v>-2.0349188485776493E-3</v>
      </c>
    </row>
    <row r="106" spans="1:24" x14ac:dyDescent="0.25">
      <c r="A106" t="s">
        <v>132</v>
      </c>
      <c r="B106">
        <v>567.29999999999995</v>
      </c>
      <c r="C106">
        <v>884.3</v>
      </c>
      <c r="D106">
        <v>84.132000000000005</v>
      </c>
      <c r="E106">
        <v>26.815999999999999</v>
      </c>
      <c r="F106">
        <v>1.38006115816269E-2</v>
      </c>
      <c r="G106">
        <f t="shared" si="10"/>
        <v>5.635573756618939E-2</v>
      </c>
      <c r="H106">
        <v>3.8288032146782699E-3</v>
      </c>
      <c r="I106">
        <f t="shared" si="11"/>
        <v>1.5403395994908697E-2</v>
      </c>
      <c r="J106">
        <v>6.8521107801331497E-3</v>
      </c>
      <c r="K106">
        <f t="shared" si="12"/>
        <v>2.7691440723211391E-2</v>
      </c>
      <c r="L106" s="6">
        <f>'Accessory Variables'!B105</f>
        <v>7772.6</v>
      </c>
      <c r="M106">
        <f t="shared" si="13"/>
        <v>678.24800000000005</v>
      </c>
      <c r="N106">
        <f>(M106/M105)^4</f>
        <v>0.92141878020194345</v>
      </c>
      <c r="O106">
        <f>(1+G106+K106)</f>
        <v>1.0840471782894008</v>
      </c>
      <c r="P106">
        <f>(N106-O106)*(M105/L105)*100</f>
        <v>-1.4653256613503389</v>
      </c>
      <c r="Q106">
        <v>-1.4133554067596401</v>
      </c>
      <c r="R106" s="6">
        <f t="shared" si="15"/>
        <v>-5.1970254590698817E-2</v>
      </c>
      <c r="S106">
        <f t="shared" si="14"/>
        <v>773.35199999999986</v>
      </c>
      <c r="T106">
        <f t="shared" si="16"/>
        <v>1.0535495742943961</v>
      </c>
      <c r="U106">
        <f t="shared" si="17"/>
        <v>1.0430948367181201</v>
      </c>
      <c r="V106">
        <f t="shared" si="18"/>
        <v>0.10386999705293339</v>
      </c>
      <c r="W106">
        <v>9.6761472933759599E-2</v>
      </c>
      <c r="X106">
        <f t="shared" si="19"/>
        <v>7.1085241191737869E-3</v>
      </c>
    </row>
    <row r="107" spans="1:24" x14ac:dyDescent="0.25">
      <c r="A107" t="s">
        <v>133</v>
      </c>
      <c r="B107">
        <v>579.79999999999995</v>
      </c>
      <c r="C107">
        <v>891.5</v>
      </c>
      <c r="D107">
        <v>88.328000000000003</v>
      </c>
      <c r="E107">
        <v>29.135999999999999</v>
      </c>
      <c r="F107">
        <v>2.3530154920012899E-3</v>
      </c>
      <c r="G107">
        <f t="shared" si="10"/>
        <v>9.4453342016869168E-3</v>
      </c>
      <c r="H107">
        <v>9.9886706948639804E-3</v>
      </c>
      <c r="I107">
        <f t="shared" si="11"/>
        <v>4.055732040794835E-2</v>
      </c>
      <c r="J107">
        <v>6.9521115097985796E-3</v>
      </c>
      <c r="K107">
        <f t="shared" si="12"/>
        <v>2.8099783535596723E-2</v>
      </c>
      <c r="L107" s="6">
        <f>'Accessory Variables'!B106</f>
        <v>7868.5</v>
      </c>
      <c r="M107">
        <f t="shared" si="13"/>
        <v>697.2639999999999</v>
      </c>
      <c r="N107">
        <f>(M107/M106)^4</f>
        <v>1.1169529636560733</v>
      </c>
      <c r="O107">
        <f>(1+G107+K107)</f>
        <v>1.0375451177372836</v>
      </c>
      <c r="P107">
        <f>(N107-O107)*(M106/L106)*100</f>
        <v>0.69292402386237895</v>
      </c>
      <c r="Q107">
        <v>0.61192311463003102</v>
      </c>
      <c r="R107" s="6">
        <f t="shared" si="15"/>
        <v>8.1000909232347929E-2</v>
      </c>
      <c r="S107">
        <f t="shared" si="14"/>
        <v>774.03600000000006</v>
      </c>
      <c r="T107">
        <f t="shared" si="16"/>
        <v>1.0035425420382891</v>
      </c>
      <c r="U107">
        <f t="shared" si="17"/>
        <v>1.0686571039435451</v>
      </c>
      <c r="V107">
        <f t="shared" si="18"/>
        <v>-0.64787171189246229</v>
      </c>
      <c r="W107">
        <v>-0.64322878021281205</v>
      </c>
      <c r="X107">
        <f t="shared" si="19"/>
        <v>-4.6429316796502418E-3</v>
      </c>
    </row>
    <row r="108" spans="1:24" x14ac:dyDescent="0.25">
      <c r="A108" t="s">
        <v>134</v>
      </c>
      <c r="B108">
        <v>582.1</v>
      </c>
      <c r="C108">
        <v>905.5</v>
      </c>
      <c r="D108">
        <v>89.123999999999995</v>
      </c>
      <c r="E108">
        <v>27.904</v>
      </c>
      <c r="F108">
        <v>-5.3566927148979097E-3</v>
      </c>
      <c r="G108">
        <f t="shared" si="10"/>
        <v>-2.1255219918309698E-2</v>
      </c>
      <c r="H108">
        <v>1.346071154817E-3</v>
      </c>
      <c r="I108">
        <f t="shared" si="11"/>
        <v>5.3951658236999211E-3</v>
      </c>
      <c r="J108">
        <v>7.3581059087559596E-3</v>
      </c>
      <c r="K108">
        <f t="shared" si="12"/>
        <v>2.9758870423851835E-2</v>
      </c>
      <c r="L108" s="6">
        <f>'Accessory Variables'!B107</f>
        <v>8032.8</v>
      </c>
      <c r="M108">
        <f t="shared" si="13"/>
        <v>699.12800000000004</v>
      </c>
      <c r="N108">
        <f>(M108/M107)^4</f>
        <v>1.010736179659562</v>
      </c>
      <c r="O108">
        <f>(1+G108+K108)</f>
        <v>1.008503650505542</v>
      </c>
      <c r="P108">
        <f>(N108-O108)*(M107/L107)*100</f>
        <v>1.9783468361804207E-2</v>
      </c>
      <c r="Q108">
        <v>-1.50125270269474E-2</v>
      </c>
      <c r="R108" s="6">
        <f t="shared" si="15"/>
        <v>3.479599538875161E-2</v>
      </c>
      <c r="S108">
        <f t="shared" si="14"/>
        <v>788.47199999999998</v>
      </c>
      <c r="T108">
        <f t="shared" si="16"/>
        <v>1.0767142522162862</v>
      </c>
      <c r="U108">
        <f t="shared" si="17"/>
        <v>1.0351540362475518</v>
      </c>
      <c r="V108">
        <f t="shared" si="18"/>
        <v>0.40883400047754181</v>
      </c>
      <c r="W108">
        <v>0.39127197436959998</v>
      </c>
      <c r="X108">
        <f t="shared" si="19"/>
        <v>1.756202610794183E-2</v>
      </c>
    </row>
    <row r="109" spans="1:24" x14ac:dyDescent="0.25">
      <c r="A109" t="s">
        <v>135</v>
      </c>
      <c r="B109">
        <v>577.79999999999995</v>
      </c>
      <c r="C109">
        <v>919</v>
      </c>
      <c r="D109">
        <v>88.028000000000006</v>
      </c>
      <c r="E109">
        <v>27.116</v>
      </c>
      <c r="F109">
        <v>5.8132167522018099E-3</v>
      </c>
      <c r="G109">
        <f t="shared" si="10"/>
        <v>2.3456414880361098E-2</v>
      </c>
      <c r="H109">
        <v>6.3105617893617297E-3</v>
      </c>
      <c r="I109">
        <f t="shared" si="11"/>
        <v>2.5482193110724527E-2</v>
      </c>
      <c r="J109">
        <v>7.8570760452716399E-3</v>
      </c>
      <c r="K109">
        <f t="shared" si="12"/>
        <v>3.180065003975785E-2</v>
      </c>
      <c r="L109" s="6">
        <f>'Accessory Variables'!B108</f>
        <v>8131.4</v>
      </c>
      <c r="M109">
        <f t="shared" si="13"/>
        <v>692.94399999999996</v>
      </c>
      <c r="N109">
        <f>(M109/M108)^4</f>
        <v>0.96508545663368239</v>
      </c>
      <c r="O109">
        <f>(1+G109+K109)</f>
        <v>1.0552570649201189</v>
      </c>
      <c r="P109">
        <f>(N109-O109)*(M108/L108)*100</f>
        <v>-0.78480101780300549</v>
      </c>
      <c r="Q109">
        <v>-0.78640655789727898</v>
      </c>
      <c r="R109" s="6">
        <f t="shared" si="15"/>
        <v>1.6055400942734943E-3</v>
      </c>
      <c r="S109">
        <f t="shared" si="14"/>
        <v>803.85599999999999</v>
      </c>
      <c r="T109">
        <f t="shared" si="16"/>
        <v>1.0803585895649794</v>
      </c>
      <c r="U109">
        <f t="shared" si="17"/>
        <v>1.0572828431504824</v>
      </c>
      <c r="V109">
        <f t="shared" si="18"/>
        <v>0.22650358439063992</v>
      </c>
      <c r="W109">
        <v>0.20730410638831701</v>
      </c>
      <c r="X109">
        <f t="shared" si="19"/>
        <v>1.9199478002322912E-2</v>
      </c>
    </row>
    <row r="110" spans="1:24" x14ac:dyDescent="0.25">
      <c r="A110" t="s">
        <v>136</v>
      </c>
      <c r="B110">
        <v>576.9</v>
      </c>
      <c r="C110">
        <v>938.8</v>
      </c>
      <c r="D110">
        <v>86.408000000000001</v>
      </c>
      <c r="E110">
        <v>28.72</v>
      </c>
      <c r="F110">
        <v>3.4173766516008E-3</v>
      </c>
      <c r="G110">
        <f t="shared" si="10"/>
        <v>1.3739737160692878E-2</v>
      </c>
      <c r="H110">
        <v>7.1800961056791603E-3</v>
      </c>
      <c r="I110">
        <f t="shared" si="11"/>
        <v>2.9031190405411911E-2</v>
      </c>
      <c r="J110">
        <v>8.3189200590592094E-3</v>
      </c>
      <c r="K110">
        <f t="shared" si="12"/>
        <v>3.369321443569917E-2</v>
      </c>
      <c r="L110" s="6">
        <f>'Accessory Variables'!B109</f>
        <v>8259.7999999999993</v>
      </c>
      <c r="M110">
        <f t="shared" si="13"/>
        <v>692.02800000000002</v>
      </c>
      <c r="N110">
        <f>(M110/M109)^4</f>
        <v>0.99472289065321695</v>
      </c>
      <c r="O110">
        <f>(1+G110+K110)</f>
        <v>1.047432951596392</v>
      </c>
      <c r="P110">
        <f>(N110-O110)*(M109/L109)*100</f>
        <v>-0.44918612379427314</v>
      </c>
      <c r="Q110">
        <v>-0.46568413215422</v>
      </c>
      <c r="R110" s="6">
        <f t="shared" si="15"/>
        <v>1.6498008359946859E-2</v>
      </c>
      <c r="S110">
        <f t="shared" si="14"/>
        <v>823.67199999999991</v>
      </c>
      <c r="T110">
        <f t="shared" si="16"/>
        <v>1.1023110991313889</v>
      </c>
      <c r="U110">
        <f t="shared" si="17"/>
        <v>1.0627244048411111</v>
      </c>
      <c r="V110">
        <f t="shared" si="18"/>
        <v>0.39134714471561577</v>
      </c>
      <c r="W110">
        <v>0.35846336933839101</v>
      </c>
      <c r="X110">
        <f t="shared" si="19"/>
        <v>3.2883775377224755E-2</v>
      </c>
    </row>
    <row r="111" spans="1:24" x14ac:dyDescent="0.25">
      <c r="A111" t="s">
        <v>137</v>
      </c>
      <c r="B111">
        <v>570.70000000000005</v>
      </c>
      <c r="C111">
        <v>945.3</v>
      </c>
      <c r="D111">
        <v>88.62</v>
      </c>
      <c r="E111">
        <v>28.4</v>
      </c>
      <c r="F111">
        <v>3.4214326071944101E-3</v>
      </c>
      <c r="G111">
        <f t="shared" si="10"/>
        <v>1.375612798023873E-2</v>
      </c>
      <c r="H111">
        <v>6.6315440445050599E-3</v>
      </c>
      <c r="I111">
        <f t="shared" si="11"/>
        <v>2.6791208922149812E-2</v>
      </c>
      <c r="J111">
        <v>8.7606998518963107E-3</v>
      </c>
      <c r="K111">
        <f t="shared" si="12"/>
        <v>3.5505993999511487E-2</v>
      </c>
      <c r="L111" s="6">
        <f>'Accessory Variables'!B110</f>
        <v>8362.7000000000007</v>
      </c>
      <c r="M111">
        <f t="shared" si="13"/>
        <v>687.72</v>
      </c>
      <c r="N111">
        <f>(M111/M110)^4</f>
        <v>0.97533082728526987</v>
      </c>
      <c r="O111">
        <f>(1+G111+K111)</f>
        <v>1.0492621219797502</v>
      </c>
      <c r="P111">
        <f>(N111-O111)*(M110/L110)*100</f>
        <v>-0.6194160391877751</v>
      </c>
      <c r="Q111">
        <v>-0.63396273777106504</v>
      </c>
      <c r="R111" s="6">
        <f t="shared" si="15"/>
        <v>1.4546698583289941E-2</v>
      </c>
      <c r="S111">
        <f t="shared" si="14"/>
        <v>828.28</v>
      </c>
      <c r="T111">
        <f t="shared" si="16"/>
        <v>1.0225663289748892</v>
      </c>
      <c r="U111">
        <f t="shared" si="17"/>
        <v>1.0622972029216613</v>
      </c>
      <c r="V111">
        <f t="shared" si="18"/>
        <v>-0.3961985569321978</v>
      </c>
      <c r="W111">
        <v>-0.39301080146982897</v>
      </c>
      <c r="X111">
        <f t="shared" si="19"/>
        <v>-3.1877554623688242E-3</v>
      </c>
    </row>
    <row r="112" spans="1:24" x14ac:dyDescent="0.25">
      <c r="A112" t="s">
        <v>138</v>
      </c>
      <c r="B112">
        <v>587.20000000000005</v>
      </c>
      <c r="C112">
        <v>955.4</v>
      </c>
      <c r="D112">
        <v>89.275999999999996</v>
      </c>
      <c r="E112">
        <v>29.015999999999998</v>
      </c>
      <c r="F112">
        <v>6.5692745643945996E-3</v>
      </c>
      <c r="G112">
        <f t="shared" si="10"/>
        <v>2.6537166327631923E-2</v>
      </c>
      <c r="H112">
        <v>3.2390293891593198E-3</v>
      </c>
      <c r="I112">
        <f t="shared" si="11"/>
        <v>1.3019201461671681E-2</v>
      </c>
      <c r="J112">
        <v>9.1408284808971504E-3</v>
      </c>
      <c r="K112">
        <f t="shared" si="12"/>
        <v>3.7067704415269853E-2</v>
      </c>
      <c r="L112" s="6">
        <f>'Accessory Variables'!B111</f>
        <v>8518.7999999999993</v>
      </c>
      <c r="M112">
        <f t="shared" si="13"/>
        <v>705.49199999999996</v>
      </c>
      <c r="N112">
        <f>(M112/M111)^4</f>
        <v>1.1074439515835166</v>
      </c>
      <c r="O112">
        <f>(1+G112+K112)</f>
        <v>1.0636048707429018</v>
      </c>
      <c r="P112">
        <f>(N112-O112)*(M111/L111)*100</f>
        <v>0.36051768777676624</v>
      </c>
      <c r="Q112">
        <v>0.34928640522132698</v>
      </c>
      <c r="R112" s="6">
        <f t="shared" si="15"/>
        <v>1.1231282555439259E-2</v>
      </c>
      <c r="S112">
        <f t="shared" si="14"/>
        <v>837.10800000000006</v>
      </c>
      <c r="T112">
        <f t="shared" si="16"/>
        <v>1.0433193693732443</v>
      </c>
      <c r="U112">
        <f t="shared" si="17"/>
        <v>1.0500869058769415</v>
      </c>
      <c r="V112">
        <f t="shared" si="18"/>
        <v>-6.702877223004923E-2</v>
      </c>
      <c r="W112">
        <v>-6.8043303414200298E-2</v>
      </c>
      <c r="X112">
        <f t="shared" si="19"/>
        <v>1.0145311841510685E-3</v>
      </c>
    </row>
    <row r="113" spans="1:24" x14ac:dyDescent="0.25">
      <c r="A113" t="s">
        <v>139</v>
      </c>
      <c r="B113">
        <v>586</v>
      </c>
      <c r="C113">
        <v>969.2</v>
      </c>
      <c r="D113">
        <v>90.391999999999996</v>
      </c>
      <c r="E113">
        <v>29.084</v>
      </c>
      <c r="F113">
        <v>2.3153183951269999E-3</v>
      </c>
      <c r="G113">
        <f t="shared" si="10"/>
        <v>9.2934874517722754E-3</v>
      </c>
      <c r="H113">
        <v>4.3412436386187601E-3</v>
      </c>
      <c r="I113">
        <f t="shared" si="11"/>
        <v>1.7478380554833306E-2</v>
      </c>
      <c r="J113">
        <v>9.5429886569127192E-3</v>
      </c>
      <c r="K113">
        <f t="shared" si="12"/>
        <v>3.8721850983890471E-2</v>
      </c>
      <c r="L113" s="6">
        <f>'Accessory Variables'!B112</f>
        <v>8662.7999999999993</v>
      </c>
      <c r="M113">
        <f t="shared" si="13"/>
        <v>705.476</v>
      </c>
      <c r="N113">
        <f>(M113/M112)^4</f>
        <v>0.99990928625295694</v>
      </c>
      <c r="O113">
        <f>(1+G113+K113)</f>
        <v>1.0480153384356627</v>
      </c>
      <c r="P113">
        <f>(N113-O113)*(M112/L112)*100</f>
        <v>-0.39839455048224492</v>
      </c>
      <c r="Q113">
        <v>-0.404447544948006</v>
      </c>
      <c r="R113" s="6">
        <f t="shared" si="15"/>
        <v>6.0529944657610746E-3</v>
      </c>
      <c r="S113">
        <f t="shared" si="14"/>
        <v>849.72400000000005</v>
      </c>
      <c r="T113">
        <f t="shared" si="16"/>
        <v>1.0616602812324254</v>
      </c>
      <c r="U113">
        <f t="shared" si="17"/>
        <v>1.0562002315387238</v>
      </c>
      <c r="V113">
        <f t="shared" si="18"/>
        <v>5.3653698631205983E-2</v>
      </c>
      <c r="W113">
        <v>4.4352615758147501E-2</v>
      </c>
      <c r="X113">
        <f t="shared" si="19"/>
        <v>9.3010828730584819E-3</v>
      </c>
    </row>
    <row r="114" spans="1:24" x14ac:dyDescent="0.25">
      <c r="A114" t="s">
        <v>140</v>
      </c>
      <c r="B114">
        <v>589.20000000000005</v>
      </c>
      <c r="C114">
        <v>985.6</v>
      </c>
      <c r="D114">
        <v>94.915999999999997</v>
      </c>
      <c r="E114">
        <v>28.744</v>
      </c>
      <c r="F114">
        <v>6.9919228563011197E-3</v>
      </c>
      <c r="G114">
        <f t="shared" si="10"/>
        <v>2.8262382982630063E-2</v>
      </c>
      <c r="H114">
        <v>7.8458437006230196E-3</v>
      </c>
      <c r="I114">
        <f t="shared" si="11"/>
        <v>3.1754654046704855E-2</v>
      </c>
      <c r="J114">
        <v>9.8517354524063593E-3</v>
      </c>
      <c r="K114">
        <f t="shared" si="12"/>
        <v>3.9993116085563329E-2</v>
      </c>
      <c r="L114" s="6">
        <f>'Accessory Variables'!B113</f>
        <v>8765.9</v>
      </c>
      <c r="M114">
        <f t="shared" si="13"/>
        <v>712.86</v>
      </c>
      <c r="N114">
        <f>(M114/M113)^4</f>
        <v>1.0425286763917128</v>
      </c>
      <c r="O114">
        <f>(1+G114+K114)</f>
        <v>1.0682554990681934</v>
      </c>
      <c r="P114">
        <f>(N114-O114)*(M113/L113)*100</f>
        <v>-0.20951258201173814</v>
      </c>
      <c r="Q114">
        <v>-0.21374357405473701</v>
      </c>
      <c r="R114" s="6">
        <f t="shared" si="15"/>
        <v>4.2309920429988712E-3</v>
      </c>
      <c r="S114">
        <f t="shared" si="14"/>
        <v>861.93999999999994</v>
      </c>
      <c r="T114">
        <f t="shared" si="16"/>
        <v>1.0587577503028043</v>
      </c>
      <c r="U114">
        <f t="shared" si="17"/>
        <v>1.0717477701322682</v>
      </c>
      <c r="V114">
        <f t="shared" si="18"/>
        <v>-0.12741759719226337</v>
      </c>
      <c r="W114">
        <v>-0.13396131572818201</v>
      </c>
      <c r="X114">
        <f t="shared" si="19"/>
        <v>6.5437185359186467E-3</v>
      </c>
    </row>
    <row r="115" spans="1:24" x14ac:dyDescent="0.25">
      <c r="A115" t="s">
        <v>141</v>
      </c>
      <c r="B115">
        <v>572.20000000000005</v>
      </c>
      <c r="C115">
        <v>995.9</v>
      </c>
      <c r="D115">
        <v>97.855999999999995</v>
      </c>
      <c r="E115">
        <v>27.052</v>
      </c>
      <c r="F115">
        <v>-4.18757890199206E-3</v>
      </c>
      <c r="G115">
        <f t="shared" si="10"/>
        <v>-1.6645394128571023E-2</v>
      </c>
      <c r="H115">
        <v>1.3335015227144999E-3</v>
      </c>
      <c r="I115">
        <f t="shared" si="11"/>
        <v>5.3446849369565008E-3</v>
      </c>
      <c r="J115">
        <v>1.01103756318985E-2</v>
      </c>
      <c r="K115">
        <f t="shared" si="12"/>
        <v>4.1058965067039432E-2</v>
      </c>
      <c r="L115" s="6">
        <f>'Accessory Variables'!B114</f>
        <v>8866.5</v>
      </c>
      <c r="M115">
        <f t="shared" si="13"/>
        <v>697.10800000000006</v>
      </c>
      <c r="N115">
        <f>(M115/M114)^4</f>
        <v>0.91449909878407243</v>
      </c>
      <c r="O115">
        <f>(1+G115+K115)</f>
        <v>1.0244135709384685</v>
      </c>
      <c r="P115">
        <f>(N115-O115)*(M114/L114)*100</f>
        <v>-0.89384581868356705</v>
      </c>
      <c r="Q115">
        <v>-0.93799373921225104</v>
      </c>
      <c r="R115" s="6">
        <f t="shared" si="15"/>
        <v>4.4147920528683993E-2</v>
      </c>
      <c r="S115">
        <f t="shared" si="14"/>
        <v>870.99199999999996</v>
      </c>
      <c r="T115">
        <f t="shared" si="16"/>
        <v>1.0426739477957021</v>
      </c>
      <c r="U115">
        <f t="shared" si="17"/>
        <v>1.0464036500039959</v>
      </c>
      <c r="V115">
        <f t="shared" si="18"/>
        <v>-3.6673696042811142E-2</v>
      </c>
      <c r="W115">
        <v>-3.7852092262291602E-2</v>
      </c>
      <c r="X115">
        <f t="shared" si="19"/>
        <v>1.1783962194804598E-3</v>
      </c>
    </row>
    <row r="116" spans="1:24" x14ac:dyDescent="0.25">
      <c r="A116" t="s">
        <v>142</v>
      </c>
      <c r="B116">
        <v>587.1</v>
      </c>
      <c r="C116">
        <v>1016.6</v>
      </c>
      <c r="D116">
        <v>95.391999999999996</v>
      </c>
      <c r="E116">
        <v>27.335999999999999</v>
      </c>
      <c r="F116">
        <v>6.4469249559382397E-3</v>
      </c>
      <c r="G116">
        <f t="shared" si="10"/>
        <v>2.6038150409625205E-2</v>
      </c>
      <c r="H116">
        <v>4.4270880198680196E-3</v>
      </c>
      <c r="I116">
        <f t="shared" si="11"/>
        <v>1.7826294181521707E-2</v>
      </c>
      <c r="J116">
        <v>1.04162509478389E-2</v>
      </c>
      <c r="K116">
        <f t="shared" si="12"/>
        <v>4.2320525847489909E-2</v>
      </c>
      <c r="L116" s="6">
        <f>'Accessory Variables'!B115</f>
        <v>8969.7000000000007</v>
      </c>
      <c r="M116">
        <f t="shared" si="13"/>
        <v>709.82799999999997</v>
      </c>
      <c r="N116">
        <f>(M116/M115)^4</f>
        <v>1.0750093449268896</v>
      </c>
      <c r="O116">
        <f>(1+G116+K116)</f>
        <v>1.0683586762571151</v>
      </c>
      <c r="P116">
        <f>(N116-O116)*(M115/L115)*100</f>
        <v>5.2289340044540139E-2</v>
      </c>
      <c r="Q116">
        <v>5.39744459540525E-2</v>
      </c>
      <c r="R116" s="6">
        <f t="shared" si="15"/>
        <v>-1.6851059095123605E-3</v>
      </c>
      <c r="S116">
        <f t="shared" si="14"/>
        <v>893.87200000000007</v>
      </c>
      <c r="T116">
        <f t="shared" si="16"/>
        <v>1.1092889060927404</v>
      </c>
      <c r="U116">
        <f t="shared" si="17"/>
        <v>1.0601468200290116</v>
      </c>
      <c r="V116">
        <f t="shared" si="18"/>
        <v>0.4827425007028624</v>
      </c>
      <c r="W116">
        <v>0.44653842203576899</v>
      </c>
      <c r="X116">
        <f t="shared" si="19"/>
        <v>3.6204078667093409E-2</v>
      </c>
    </row>
    <row r="117" spans="1:24" x14ac:dyDescent="0.25">
      <c r="A117" t="s">
        <v>143</v>
      </c>
      <c r="B117">
        <v>588.6</v>
      </c>
      <c r="C117">
        <v>1038.5999999999999</v>
      </c>
      <c r="D117">
        <v>99.54</v>
      </c>
      <c r="E117">
        <v>29.103999999999999</v>
      </c>
      <c r="F117">
        <v>6.5285181031966601E-3</v>
      </c>
      <c r="G117">
        <f t="shared" si="10"/>
        <v>2.637091654333279E-2</v>
      </c>
      <c r="H117">
        <v>7.4892946087827799E-3</v>
      </c>
      <c r="I117">
        <f t="shared" si="11"/>
        <v>3.0295399067760354E-2</v>
      </c>
      <c r="J117">
        <v>1.05774547752586E-2</v>
      </c>
      <c r="K117">
        <f t="shared" si="12"/>
        <v>4.2985860646305829E-2</v>
      </c>
      <c r="L117" s="6">
        <f>'Accessory Variables'!B116</f>
        <v>9121.1</v>
      </c>
      <c r="M117">
        <f t="shared" si="13"/>
        <v>717.24400000000003</v>
      </c>
      <c r="N117">
        <f>(M117/M116)^4</f>
        <v>1.0424498932482122</v>
      </c>
      <c r="O117">
        <f>(1+G117+K117)</f>
        <v>1.0693567771896386</v>
      </c>
      <c r="P117">
        <f>(N117-O117)*(M116/L116)*100</f>
        <v>-0.21293086295388697</v>
      </c>
      <c r="Q117">
        <v>-0.21738023842469101</v>
      </c>
      <c r="R117" s="6">
        <f t="shared" si="15"/>
        <v>4.4493754708040401E-3</v>
      </c>
      <c r="S117">
        <f t="shared" si="14"/>
        <v>909.9559999999999</v>
      </c>
      <c r="T117">
        <f t="shared" si="16"/>
        <v>1.073940542784523</v>
      </c>
      <c r="U117">
        <f t="shared" si="17"/>
        <v>1.0732812597140662</v>
      </c>
      <c r="V117">
        <f t="shared" si="18"/>
        <v>6.5700600550227589E-3</v>
      </c>
      <c r="W117">
        <v>-6.3161937029265801E-3</v>
      </c>
      <c r="X117">
        <f t="shared" si="19"/>
        <v>1.2886253757949339E-2</v>
      </c>
    </row>
    <row r="118" spans="1:24" x14ac:dyDescent="0.25">
      <c r="A118" t="s">
        <v>144</v>
      </c>
      <c r="B118">
        <v>594.20000000000005</v>
      </c>
      <c r="C118">
        <v>1053.2</v>
      </c>
      <c r="D118">
        <v>103.048</v>
      </c>
      <c r="E118">
        <v>31.231999999999999</v>
      </c>
      <c r="F118">
        <v>3.2201941273426499E-3</v>
      </c>
      <c r="G118">
        <f t="shared" si="10"/>
        <v>1.2943128087353983E-2</v>
      </c>
      <c r="H118">
        <v>8.3583788301826393E-3</v>
      </c>
      <c r="I118">
        <f t="shared" si="11"/>
        <v>3.3855030930364904E-2</v>
      </c>
      <c r="J118">
        <v>1.0755966200001601E-2</v>
      </c>
      <c r="K118">
        <f t="shared" si="12"/>
        <v>4.3723000503463672E-2</v>
      </c>
      <c r="L118" s="6">
        <f>'Accessory Variables'!B117</f>
        <v>9294</v>
      </c>
      <c r="M118">
        <f t="shared" si="13"/>
        <v>728.48</v>
      </c>
      <c r="N118">
        <f>(M118/M117)^4</f>
        <v>1.0641499678089912</v>
      </c>
      <c r="O118">
        <f>(1+G118+K118)</f>
        <v>1.0566661285908177</v>
      </c>
      <c r="P118">
        <f>(N118-O118)*(M117/L117)*100</f>
        <v>5.8849686728570605E-2</v>
      </c>
      <c r="Q118">
        <v>2.3488189376008599E-2</v>
      </c>
      <c r="R118" s="6">
        <f t="shared" si="15"/>
        <v>3.5361497352562006E-2</v>
      </c>
      <c r="S118">
        <f t="shared" si="14"/>
        <v>918.92000000000007</v>
      </c>
      <c r="T118">
        <f t="shared" si="16"/>
        <v>1.039990192605315</v>
      </c>
      <c r="U118">
        <f t="shared" si="17"/>
        <v>1.0775780314338286</v>
      </c>
      <c r="V118">
        <f t="shared" si="18"/>
        <v>-0.37499072994527954</v>
      </c>
      <c r="W118">
        <v>-0.37372827466684</v>
      </c>
      <c r="X118">
        <f t="shared" si="19"/>
        <v>-1.2624552784395449E-3</v>
      </c>
    </row>
    <row r="119" spans="1:24" x14ac:dyDescent="0.25">
      <c r="A119" t="s">
        <v>145</v>
      </c>
      <c r="B119">
        <v>595.1</v>
      </c>
      <c r="C119">
        <v>1074</v>
      </c>
      <c r="D119">
        <v>107.6</v>
      </c>
      <c r="E119">
        <v>27.78</v>
      </c>
      <c r="F119">
        <v>3.2250703582565902E-3</v>
      </c>
      <c r="G119">
        <f t="shared" si="10"/>
        <v>1.2962822190947021E-2</v>
      </c>
      <c r="H119">
        <v>7.6541859931922298E-3</v>
      </c>
      <c r="I119">
        <f t="shared" si="11"/>
        <v>3.097006051427087E-2</v>
      </c>
      <c r="J119">
        <v>1.0904450717296401E-2</v>
      </c>
      <c r="K119">
        <f t="shared" si="12"/>
        <v>4.4336445744814768E-2</v>
      </c>
      <c r="L119" s="6">
        <f>'Accessory Variables'!B118</f>
        <v>9411.7000000000007</v>
      </c>
      <c r="M119">
        <f t="shared" si="13"/>
        <v>730.48</v>
      </c>
      <c r="N119">
        <f>(M119/M118)^4</f>
        <v>1.0110270778220545</v>
      </c>
      <c r="O119">
        <f>(1+G119+K119)</f>
        <v>1.0572992679357618</v>
      </c>
      <c r="P119">
        <f>(N119-O119)*(M118/L118)*100</f>
        <v>-0.36268953146151828</v>
      </c>
      <c r="Q119">
        <v>-0.38237582656416302</v>
      </c>
      <c r="R119" s="6">
        <f t="shared" si="15"/>
        <v>1.9686295102644746E-2</v>
      </c>
      <c r="S119">
        <f t="shared" si="14"/>
        <v>938.62</v>
      </c>
      <c r="T119">
        <f t="shared" si="16"/>
        <v>1.0885500443621394</v>
      </c>
      <c r="U119">
        <f t="shared" si="17"/>
        <v>1.0753065062590856</v>
      </c>
      <c r="V119">
        <f t="shared" si="18"/>
        <v>0.13094202747641689</v>
      </c>
      <c r="W119">
        <v>0.10946057661389599</v>
      </c>
      <c r="X119">
        <f t="shared" si="19"/>
        <v>2.1481450862520901E-2</v>
      </c>
    </row>
    <row r="120" spans="1:24" x14ac:dyDescent="0.25">
      <c r="A120" t="s">
        <v>146</v>
      </c>
      <c r="B120">
        <v>599.20000000000005</v>
      </c>
      <c r="C120">
        <v>1095.5</v>
      </c>
      <c r="D120">
        <v>104.592</v>
      </c>
      <c r="E120">
        <v>32.192</v>
      </c>
      <c r="F120">
        <v>8.4310127829922994E-3</v>
      </c>
      <c r="G120">
        <f t="shared" si="10"/>
        <v>3.4152945216110231E-2</v>
      </c>
      <c r="H120">
        <v>1.35468626936204E-2</v>
      </c>
      <c r="I120">
        <f t="shared" si="11"/>
        <v>5.5298533731081845E-2</v>
      </c>
      <c r="J120">
        <v>1.09933825498223E-2</v>
      </c>
      <c r="K120">
        <f t="shared" si="12"/>
        <v>4.4703985961651593E-2</v>
      </c>
      <c r="L120" s="6">
        <f>'Accessory Variables'!B119</f>
        <v>9526.2000000000007</v>
      </c>
      <c r="M120">
        <f t="shared" si="13"/>
        <v>735.98400000000004</v>
      </c>
      <c r="N120">
        <f>(M120/M119)^4</f>
        <v>1.0304814376345104</v>
      </c>
      <c r="O120">
        <f>(1+G120+K120)</f>
        <v>1.0788569311777618</v>
      </c>
      <c r="P120">
        <f>(N120-O120)*(M119/L119)*100</f>
        <v>-0.37546171811122653</v>
      </c>
      <c r="Q120">
        <v>-0.40040437704093002</v>
      </c>
      <c r="R120" s="6">
        <f t="shared" si="15"/>
        <v>2.4942658929703487E-2</v>
      </c>
      <c r="S120">
        <f t="shared" si="14"/>
        <v>958.71600000000001</v>
      </c>
      <c r="T120">
        <f t="shared" si="16"/>
        <v>1.0884304571834544</v>
      </c>
      <c r="U120">
        <f t="shared" si="17"/>
        <v>1.1000025196927334</v>
      </c>
      <c r="V120">
        <f t="shared" si="18"/>
        <v>-0.11540709236864176</v>
      </c>
      <c r="W120">
        <v>-0.13160495530146801</v>
      </c>
      <c r="X120">
        <f t="shared" si="19"/>
        <v>1.6197862932826254E-2</v>
      </c>
    </row>
    <row r="121" spans="1:24" x14ac:dyDescent="0.25">
      <c r="A121" t="s">
        <v>147</v>
      </c>
      <c r="B121">
        <v>614.20000000000005</v>
      </c>
      <c r="C121">
        <v>1119.8</v>
      </c>
      <c r="D121">
        <v>109.672</v>
      </c>
      <c r="E121">
        <v>34.264000000000003</v>
      </c>
      <c r="F121">
        <v>9.0672601236032602E-3</v>
      </c>
      <c r="G121">
        <f t="shared" si="10"/>
        <v>3.6765320357288633E-2</v>
      </c>
      <c r="H121">
        <v>1.20015886995113E-2</v>
      </c>
      <c r="I121">
        <f t="shared" si="11"/>
        <v>4.8877519078538212E-2</v>
      </c>
      <c r="J121">
        <v>1.1032750166474901E-2</v>
      </c>
      <c r="K121">
        <f t="shared" si="12"/>
        <v>4.4866716634418768E-2</v>
      </c>
      <c r="L121" s="6">
        <f>'Accessory Variables'!B120</f>
        <v>9686.6</v>
      </c>
      <c r="M121">
        <f t="shared" si="13"/>
        <v>758.13600000000008</v>
      </c>
      <c r="N121">
        <f>(M121/M120)^4</f>
        <v>1.125939320513907</v>
      </c>
      <c r="O121">
        <f>(1+G121+K121)</f>
        <v>1.0816320369917074</v>
      </c>
      <c r="P121">
        <f>(N121-O121)*(M120/L120)*100</f>
        <v>0.34231332279190596</v>
      </c>
      <c r="Q121">
        <v>0.29136922217525302</v>
      </c>
      <c r="R121" s="6">
        <f t="shared" si="15"/>
        <v>5.0944100616652943E-2</v>
      </c>
      <c r="S121">
        <f t="shared" si="14"/>
        <v>975.86399999999992</v>
      </c>
      <c r="T121">
        <f t="shared" si="16"/>
        <v>1.0734882286943572</v>
      </c>
      <c r="U121">
        <f t="shared" si="17"/>
        <v>1.093744235712957</v>
      </c>
      <c r="V121">
        <f t="shared" si="18"/>
        <v>-0.20385629133173647</v>
      </c>
      <c r="W121">
        <v>-0.215012976939988</v>
      </c>
      <c r="X121">
        <f t="shared" si="19"/>
        <v>1.1156685608251532E-2</v>
      </c>
    </row>
    <row r="122" spans="1:24" x14ac:dyDescent="0.25">
      <c r="A122" t="s">
        <v>148</v>
      </c>
      <c r="B122">
        <v>634.29999999999995</v>
      </c>
      <c r="C122">
        <v>1147.4000000000001</v>
      </c>
      <c r="D122">
        <v>112.38</v>
      </c>
      <c r="E122">
        <v>34.124000000000002</v>
      </c>
      <c r="F122">
        <v>1.22939826543083E-2</v>
      </c>
      <c r="G122">
        <f t="shared" si="10"/>
        <v>5.0090238067139303E-2</v>
      </c>
      <c r="H122">
        <v>1.1483857757149701E-2</v>
      </c>
      <c r="I122">
        <f t="shared" si="11"/>
        <v>4.6732780272787711E-2</v>
      </c>
      <c r="J122">
        <v>1.1077015193473601E-2</v>
      </c>
      <c r="K122">
        <f t="shared" si="12"/>
        <v>4.5049714033652988E-2</v>
      </c>
      <c r="L122" s="6">
        <f>'Accessory Variables'!B121</f>
        <v>9900.2000000000007</v>
      </c>
      <c r="M122">
        <f t="shared" si="13"/>
        <v>780.80399999999997</v>
      </c>
      <c r="N122">
        <f>(M122/M121)^4</f>
        <v>1.1250702474127283</v>
      </c>
      <c r="O122">
        <f>(1+G122+K122)</f>
        <v>1.0951399521007923</v>
      </c>
      <c r="P122">
        <f>(N122-O122)*(M121/L121)*100</f>
        <v>0.23425385962680337</v>
      </c>
      <c r="Q122">
        <v>0.20619223685473001</v>
      </c>
      <c r="R122" s="6">
        <f t="shared" si="15"/>
        <v>2.8061622772073358E-2</v>
      </c>
      <c r="S122">
        <f t="shared" si="14"/>
        <v>1000.896</v>
      </c>
      <c r="T122">
        <f t="shared" si="16"/>
        <v>1.1066202841718651</v>
      </c>
      <c r="U122">
        <f t="shared" si="17"/>
        <v>1.0917824943064407</v>
      </c>
      <c r="V122">
        <f t="shared" si="18"/>
        <v>0.1494813966637675</v>
      </c>
      <c r="W122">
        <v>0.118441409731707</v>
      </c>
      <c r="X122">
        <f t="shared" si="19"/>
        <v>3.1039986932060504E-2</v>
      </c>
    </row>
    <row r="123" spans="1:24" x14ac:dyDescent="0.25">
      <c r="A123" t="s">
        <v>149</v>
      </c>
      <c r="B123">
        <v>619.4</v>
      </c>
      <c r="C123">
        <v>1170.5</v>
      </c>
      <c r="D123">
        <v>109.648</v>
      </c>
      <c r="E123">
        <v>35.572000000000003</v>
      </c>
      <c r="F123">
        <v>9.7451826117678202E-3</v>
      </c>
      <c r="G123">
        <f t="shared" si="10"/>
        <v>3.9554252915702692E-2</v>
      </c>
      <c r="H123">
        <v>1.2770551816050101E-2</v>
      </c>
      <c r="I123">
        <f t="shared" si="11"/>
        <v>5.2069086667300146E-2</v>
      </c>
      <c r="J123">
        <v>1.10222814420016E-2</v>
      </c>
      <c r="K123">
        <f t="shared" si="12"/>
        <v>4.4823441075344972E-2</v>
      </c>
      <c r="L123" s="6">
        <f>'Accessory Variables'!B122</f>
        <v>10002.200000000001</v>
      </c>
      <c r="M123">
        <f t="shared" si="13"/>
        <v>764.62</v>
      </c>
      <c r="N123">
        <f>(M123/M122)^4</f>
        <v>0.91963289238074453</v>
      </c>
      <c r="O123">
        <f>(1+G123+K123)</f>
        <v>1.0843776939910477</v>
      </c>
      <c r="P123">
        <f>(N123-O123)*(M122/L122)*100</f>
        <v>-1.2993010249947587</v>
      </c>
      <c r="Q123">
        <v>-1.3241703597757</v>
      </c>
      <c r="R123" s="6">
        <f t="shared" si="15"/>
        <v>2.4869334780941221E-2</v>
      </c>
      <c r="S123">
        <f t="shared" si="14"/>
        <v>1025.2800000000002</v>
      </c>
      <c r="T123">
        <f t="shared" si="16"/>
        <v>1.1010679679332431</v>
      </c>
      <c r="U123">
        <f t="shared" si="17"/>
        <v>1.0968925277426451</v>
      </c>
      <c r="V123">
        <f t="shared" si="18"/>
        <v>4.2213100594016159E-2</v>
      </c>
      <c r="W123">
        <v>1.5925977443787001E-2</v>
      </c>
      <c r="X123">
        <f t="shared" si="19"/>
        <v>2.6287123150229158E-2</v>
      </c>
    </row>
    <row r="124" spans="1:24" x14ac:dyDescent="0.25">
      <c r="A124" t="s">
        <v>150</v>
      </c>
      <c r="B124">
        <v>641.20000000000005</v>
      </c>
      <c r="C124">
        <v>1181.3</v>
      </c>
      <c r="D124">
        <v>111.232</v>
      </c>
      <c r="E124">
        <v>36.04</v>
      </c>
      <c r="F124">
        <v>3.8342104879505201E-3</v>
      </c>
      <c r="G124">
        <f t="shared" si="10"/>
        <v>1.5425274657843824E-2</v>
      </c>
      <c r="H124">
        <v>1.0627311190325501E-2</v>
      </c>
      <c r="I124">
        <f t="shared" si="11"/>
        <v>4.3191696958687853E-2</v>
      </c>
      <c r="J124">
        <v>1.0594600926936201E-2</v>
      </c>
      <c r="K124">
        <f t="shared" si="12"/>
        <v>4.3056646507647622E-2</v>
      </c>
      <c r="L124" s="6">
        <f>'Accessory Variables'!B123</f>
        <v>10247.700000000001</v>
      </c>
      <c r="M124">
        <f t="shared" si="13"/>
        <v>788.47199999999998</v>
      </c>
      <c r="N124">
        <f>(M124/M123)^4</f>
        <v>1.1307393012448934</v>
      </c>
      <c r="O124">
        <f>(1+G124+K124)</f>
        <v>1.0584819211654914</v>
      </c>
      <c r="P124">
        <f>(N124-O124)*(M123/L123)*100</f>
        <v>0.55237285753446574</v>
      </c>
      <c r="Q124">
        <v>0.472240615540509</v>
      </c>
      <c r="R124" s="6">
        <f t="shared" si="15"/>
        <v>8.0132241993956743E-2</v>
      </c>
      <c r="S124">
        <f t="shared" si="14"/>
        <v>1034.028</v>
      </c>
      <c r="T124">
        <f t="shared" si="16"/>
        <v>1.0345685046014763</v>
      </c>
      <c r="U124">
        <f t="shared" si="17"/>
        <v>1.0862483434663355</v>
      </c>
      <c r="V124">
        <f t="shared" si="18"/>
        <v>-0.52974650768193798</v>
      </c>
      <c r="W124">
        <v>-0.52341239201240097</v>
      </c>
      <c r="X124">
        <f t="shared" si="19"/>
        <v>-6.3341156695370104E-3</v>
      </c>
    </row>
    <row r="125" spans="1:24" x14ac:dyDescent="0.25">
      <c r="A125" t="s">
        <v>151</v>
      </c>
      <c r="B125">
        <v>633.6</v>
      </c>
      <c r="C125">
        <v>1198.5</v>
      </c>
      <c r="D125">
        <v>114.108</v>
      </c>
      <c r="E125">
        <v>35.728000000000002</v>
      </c>
      <c r="F125">
        <v>7.1598698733590397E-3</v>
      </c>
      <c r="G125">
        <f t="shared" si="10"/>
        <v>2.8948532707760766E-2</v>
      </c>
      <c r="H125">
        <v>1.07463080168777E-2</v>
      </c>
      <c r="I125">
        <f t="shared" si="11"/>
        <v>4.3683108289227501E-2</v>
      </c>
      <c r="J125">
        <v>1.0005361308739E-2</v>
      </c>
      <c r="K125">
        <f t="shared" si="12"/>
        <v>4.0626105222949294E-2</v>
      </c>
      <c r="L125" s="6">
        <f>'Accessory Variables'!B124</f>
        <v>10318.200000000001</v>
      </c>
      <c r="M125">
        <f t="shared" si="13"/>
        <v>783.43600000000004</v>
      </c>
      <c r="N125">
        <f>(M125/M124)^4</f>
        <v>0.97469557608782054</v>
      </c>
      <c r="O125">
        <f>(1+G125+K125)</f>
        <v>1.0695746379307101</v>
      </c>
      <c r="P125">
        <f>(N125-O125)*(M124/L124)*100</f>
        <v>-0.73001242863654059</v>
      </c>
      <c r="Q125">
        <v>-0.74428979212254298</v>
      </c>
      <c r="R125" s="6">
        <f t="shared" si="15"/>
        <v>1.4277363486002392E-2</v>
      </c>
      <c r="S125">
        <f t="shared" si="14"/>
        <v>1048.664</v>
      </c>
      <c r="T125">
        <f t="shared" si="16"/>
        <v>1.057830880245072</v>
      </c>
      <c r="U125">
        <f t="shared" si="17"/>
        <v>1.0843092135121768</v>
      </c>
      <c r="V125">
        <f t="shared" si="18"/>
        <v>-0.26717544416325462</v>
      </c>
      <c r="W125">
        <v>-0.27191004301496702</v>
      </c>
      <c r="X125">
        <f t="shared" si="19"/>
        <v>4.7345988517124016E-3</v>
      </c>
    </row>
    <row r="126" spans="1:24" x14ac:dyDescent="0.25">
      <c r="A126" t="s">
        <v>152</v>
      </c>
      <c r="B126">
        <v>638.20000000000005</v>
      </c>
      <c r="C126">
        <v>1223.0999999999999</v>
      </c>
      <c r="D126">
        <v>119.352</v>
      </c>
      <c r="E126">
        <v>39.26</v>
      </c>
      <c r="F126">
        <v>4.5134032213876001E-3</v>
      </c>
      <c r="G126">
        <f t="shared" si="10"/>
        <v>1.8176205919046451E-2</v>
      </c>
      <c r="H126">
        <v>1.2491031243885099E-2</v>
      </c>
      <c r="I126">
        <f t="shared" si="11"/>
        <v>5.0908100184469118E-2</v>
      </c>
      <c r="J126">
        <v>9.3754259111808996E-3</v>
      </c>
      <c r="K126">
        <f t="shared" si="12"/>
        <v>3.8032399384646753E-2</v>
      </c>
      <c r="L126" s="6">
        <f>'Accessory Variables'!B125</f>
        <v>10435.700000000001</v>
      </c>
      <c r="M126">
        <f t="shared" si="13"/>
        <v>796.81200000000001</v>
      </c>
      <c r="N126">
        <f>(M126/M125)^4</f>
        <v>1.0700630486873328</v>
      </c>
      <c r="O126">
        <f>(1+G126+K126)</f>
        <v>1.0562086053036932</v>
      </c>
      <c r="P126">
        <f>(N126-O126)*(M125/L125)*100</f>
        <v>0.1051934417505484</v>
      </c>
      <c r="Q126">
        <v>5.0982605447680303E-2</v>
      </c>
      <c r="R126" s="6">
        <f t="shared" si="15"/>
        <v>5.4210836302868097E-2</v>
      </c>
      <c r="S126">
        <f t="shared" si="14"/>
        <v>1064.4879999999998</v>
      </c>
      <c r="T126">
        <f t="shared" si="16"/>
        <v>1.0617386893813112</v>
      </c>
      <c r="U126">
        <f t="shared" si="17"/>
        <v>1.0889404995691159</v>
      </c>
      <c r="V126">
        <f t="shared" si="18"/>
        <v>-0.27645867572623112</v>
      </c>
      <c r="W126">
        <v>-0.28245849920438498</v>
      </c>
      <c r="X126">
        <f t="shared" si="19"/>
        <v>5.9998234781538651E-3</v>
      </c>
    </row>
    <row r="127" spans="1:24" x14ac:dyDescent="0.25">
      <c r="A127" t="s">
        <v>153</v>
      </c>
      <c r="B127">
        <v>653.29999999999995</v>
      </c>
      <c r="C127">
        <v>1253</v>
      </c>
      <c r="D127">
        <v>124.61199999999999</v>
      </c>
      <c r="E127">
        <v>40.316000000000003</v>
      </c>
      <c r="F127">
        <v>1.7226034279807E-3</v>
      </c>
      <c r="G127">
        <f t="shared" si="10"/>
        <v>6.9082383425043137E-3</v>
      </c>
      <c r="H127">
        <v>1.1950394588500401E-2</v>
      </c>
      <c r="I127">
        <f t="shared" si="11"/>
        <v>4.8665296969875538E-2</v>
      </c>
      <c r="J127">
        <v>8.7837741802521095E-3</v>
      </c>
      <c r="K127">
        <f t="shared" si="12"/>
        <v>3.5600741644407519E-2</v>
      </c>
      <c r="L127" s="6">
        <f>'Accessory Variables'!B126</f>
        <v>10470.200000000001</v>
      </c>
      <c r="M127">
        <f t="shared" si="13"/>
        <v>818.22799999999995</v>
      </c>
      <c r="N127">
        <f>(M127/M126)^4</f>
        <v>1.1119208774162543</v>
      </c>
      <c r="O127">
        <f>(1+G127+K127)</f>
        <v>1.0425089799869118</v>
      </c>
      <c r="P127">
        <f>(N127-O127)*(M126/L126)*100</f>
        <v>0.52999063612857078</v>
      </c>
      <c r="Q127">
        <v>0.43950813892885698</v>
      </c>
      <c r="R127" s="6">
        <f t="shared" si="15"/>
        <v>9.0482497199713796E-2</v>
      </c>
      <c r="S127">
        <f t="shared" si="14"/>
        <v>1088.0719999999999</v>
      </c>
      <c r="T127">
        <f t="shared" si="16"/>
        <v>1.0916098806052588</v>
      </c>
      <c r="U127">
        <f t="shared" si="17"/>
        <v>1.0842660386142831</v>
      </c>
      <c r="V127">
        <f t="shared" si="18"/>
        <v>7.4910467657078567E-2</v>
      </c>
      <c r="W127">
        <v>5.1488466319948897E-2</v>
      </c>
      <c r="X127">
        <f t="shared" si="19"/>
        <v>2.3422001337129669E-2</v>
      </c>
    </row>
    <row r="128" spans="1:24" x14ac:dyDescent="0.25">
      <c r="A128" t="s">
        <v>154</v>
      </c>
      <c r="B128">
        <v>666.2</v>
      </c>
      <c r="C128">
        <v>1281.5</v>
      </c>
      <c r="D128">
        <v>130.072</v>
      </c>
      <c r="E128">
        <v>43.008000000000003</v>
      </c>
      <c r="F128">
        <v>5.24490556303925E-3</v>
      </c>
      <c r="G128">
        <f t="shared" si="10"/>
        <v>2.1145254344244524E-2</v>
      </c>
      <c r="H128">
        <v>3.8992869875222901E-3</v>
      </c>
      <c r="I128">
        <f t="shared" si="11"/>
        <v>1.5688611961215404E-2</v>
      </c>
      <c r="J128">
        <v>8.2071151814018303E-3</v>
      </c>
      <c r="K128">
        <f t="shared" si="12"/>
        <v>3.3234816918223054E-2</v>
      </c>
      <c r="L128" s="6">
        <f>'Accessory Variables'!B127</f>
        <v>10599</v>
      </c>
      <c r="M128">
        <f t="shared" si="13"/>
        <v>839.28000000000009</v>
      </c>
      <c r="N128">
        <f>(M128/M127)^4</f>
        <v>1.106955462389773</v>
      </c>
      <c r="O128">
        <f>(1+G128+K128)</f>
        <v>1.0543800712624676</v>
      </c>
      <c r="P128">
        <f>(N128-O128)*(M127/L127)*100</f>
        <v>0.41086757780474964</v>
      </c>
      <c r="Q128">
        <v>0.39170189147281798</v>
      </c>
      <c r="R128" s="6">
        <f t="shared" si="15"/>
        <v>1.9165686331931664E-2</v>
      </c>
      <c r="S128">
        <f t="shared" si="14"/>
        <v>1108.4199999999998</v>
      </c>
      <c r="T128">
        <f t="shared" si="16"/>
        <v>1.0769285137533098</v>
      </c>
      <c r="U128">
        <f t="shared" si="17"/>
        <v>1.0489234288794385</v>
      </c>
      <c r="V128">
        <f t="shared" si="18"/>
        <v>0.29103120006191774</v>
      </c>
      <c r="W128">
        <v>0.27311712248465603</v>
      </c>
      <c r="X128">
        <f t="shared" si="19"/>
        <v>1.7914077577261711E-2</v>
      </c>
    </row>
    <row r="129" spans="1:24" x14ac:dyDescent="0.25">
      <c r="A129" t="s">
        <v>155</v>
      </c>
      <c r="B129">
        <v>674.4</v>
      </c>
      <c r="C129">
        <v>1279</v>
      </c>
      <c r="D129">
        <v>125.136</v>
      </c>
      <c r="E129">
        <v>42.667999999999999</v>
      </c>
      <c r="F129">
        <v>6.4007526943035097E-3</v>
      </c>
      <c r="G129">
        <f t="shared" si="10"/>
        <v>2.5849879212054727E-2</v>
      </c>
      <c r="H129">
        <v>2.5999968292722601E-3</v>
      </c>
      <c r="I129">
        <f t="shared" si="11"/>
        <v>1.0440617567602617E-2</v>
      </c>
      <c r="J129">
        <v>7.6721517660622903E-3</v>
      </c>
      <c r="K129">
        <f t="shared" si="12"/>
        <v>3.1043588395413435E-2</v>
      </c>
      <c r="L129" s="6">
        <f>'Accessory Variables'!B128</f>
        <v>10598</v>
      </c>
      <c r="M129">
        <f t="shared" si="13"/>
        <v>842.20399999999995</v>
      </c>
      <c r="N129">
        <f>(M129/M128)^4</f>
        <v>1.0140087507229198</v>
      </c>
      <c r="O129">
        <f>(1+G129+K129)</f>
        <v>1.0568934676074682</v>
      </c>
      <c r="P129">
        <f>(N129-O129)*(M128/L128)*100</f>
        <v>-0.3395818962813823</v>
      </c>
      <c r="Q129">
        <v>-0.31200067855887698</v>
      </c>
      <c r="R129" s="6">
        <f t="shared" si="15"/>
        <v>-2.7581217722505325E-2</v>
      </c>
      <c r="S129">
        <f t="shared" si="14"/>
        <v>1111.1960000000001</v>
      </c>
      <c r="T129">
        <f t="shared" si="16"/>
        <v>1.0100555602338537</v>
      </c>
      <c r="U129">
        <f t="shared" si="17"/>
        <v>1.0414842059630161</v>
      </c>
      <c r="V129">
        <f t="shared" si="18"/>
        <v>-0.32867383242870224</v>
      </c>
      <c r="W129">
        <v>-0.32437622322767401</v>
      </c>
      <c r="X129">
        <f t="shared" si="19"/>
        <v>-4.2976092010282296E-3</v>
      </c>
    </row>
    <row r="130" spans="1:24" x14ac:dyDescent="0.25">
      <c r="A130" t="s">
        <v>156</v>
      </c>
      <c r="B130">
        <v>686.9</v>
      </c>
      <c r="C130">
        <v>1305.9000000000001</v>
      </c>
      <c r="D130">
        <v>126.748</v>
      </c>
      <c r="E130">
        <v>43.008000000000003</v>
      </c>
      <c r="F130">
        <v>6.4875277986318203E-3</v>
      </c>
      <c r="G130">
        <f t="shared" si="10"/>
        <v>2.6203733256276118E-2</v>
      </c>
      <c r="H130">
        <v>1.92912825540392E-3</v>
      </c>
      <c r="I130">
        <f t="shared" si="11"/>
        <v>7.7388709676997625E-3</v>
      </c>
      <c r="J130">
        <v>7.20462094263352E-3</v>
      </c>
      <c r="K130">
        <f t="shared" si="12"/>
        <v>2.913142171082872E-2</v>
      </c>
      <c r="L130" s="6">
        <f>'Accessory Variables'!B129</f>
        <v>10660.5</v>
      </c>
      <c r="M130">
        <f t="shared" si="13"/>
        <v>856.65600000000006</v>
      </c>
      <c r="N130">
        <f>(M130/M129)^4</f>
        <v>1.0704259896342723</v>
      </c>
      <c r="O130">
        <f>(1+G130+K130)</f>
        <v>1.0553351549671048</v>
      </c>
      <c r="P130">
        <f>(N130-O130)*(M129/L129)*100</f>
        <v>0.11992414908498848</v>
      </c>
      <c r="Q130">
        <v>0.13621348608334699</v>
      </c>
      <c r="R130" s="6">
        <f t="shared" si="15"/>
        <v>-1.6289336998358508E-2</v>
      </c>
      <c r="S130">
        <f t="shared" si="14"/>
        <v>1136.144</v>
      </c>
      <c r="T130">
        <f t="shared" si="16"/>
        <v>1.0928758763098161</v>
      </c>
      <c r="U130">
        <f t="shared" si="17"/>
        <v>1.0368702926785285</v>
      </c>
      <c r="V130">
        <f t="shared" si="18"/>
        <v>0.58721627202068571</v>
      </c>
      <c r="W130">
        <v>0.56085634767151205</v>
      </c>
      <c r="X130">
        <f t="shared" si="19"/>
        <v>2.6359924349173669E-2</v>
      </c>
    </row>
    <row r="131" spans="1:24" x14ac:dyDescent="0.25">
      <c r="A131" t="s">
        <v>157</v>
      </c>
      <c r="B131">
        <v>714</v>
      </c>
      <c r="C131">
        <v>1326</v>
      </c>
      <c r="D131">
        <v>131.75299999999999</v>
      </c>
      <c r="E131">
        <v>50.609000000000002</v>
      </c>
      <c r="F131">
        <v>6.4738582787979802E-3</v>
      </c>
      <c r="G131">
        <f t="shared" si="10"/>
        <v>2.614798521717443E-2</v>
      </c>
      <c r="H131">
        <v>5.8867162224009997E-3</v>
      </c>
      <c r="I131">
        <f t="shared" si="11"/>
        <v>2.3755602637346662E-2</v>
      </c>
      <c r="J131">
        <v>6.8019717456557797E-3</v>
      </c>
      <c r="K131">
        <f t="shared" si="12"/>
        <v>2.748674886341318E-2</v>
      </c>
      <c r="L131" s="6">
        <f>'Accessory Variables'!B130</f>
        <v>10783.5</v>
      </c>
      <c r="M131">
        <f t="shared" si="13"/>
        <v>896.36199999999997</v>
      </c>
      <c r="N131">
        <f>(M131/M130)^4</f>
        <v>1.198692819325845</v>
      </c>
      <c r="O131">
        <f>(1+G131+K131)</f>
        <v>1.0536347340805876</v>
      </c>
      <c r="P131">
        <f>(N131-O131)*(M130/L130)*100</f>
        <v>1.1656571368496906</v>
      </c>
      <c r="Q131">
        <v>1.06818881192952</v>
      </c>
      <c r="R131" s="6">
        <f t="shared" si="15"/>
        <v>9.7468324920170657E-2</v>
      </c>
      <c r="S131">
        <f t="shared" si="14"/>
        <v>1143.6380000000001</v>
      </c>
      <c r="T131">
        <f t="shared" si="16"/>
        <v>1.0266461721703986</v>
      </c>
      <c r="U131">
        <f t="shared" si="17"/>
        <v>1.0512423515007598</v>
      </c>
      <c r="V131">
        <f t="shared" si="18"/>
        <v>-0.26213406096443875</v>
      </c>
      <c r="W131">
        <v>-0.26240187947559301</v>
      </c>
      <c r="X131">
        <f t="shared" si="19"/>
        <v>2.6781851115426081E-4</v>
      </c>
    </row>
    <row r="132" spans="1:24" x14ac:dyDescent="0.25">
      <c r="A132" t="s">
        <v>158</v>
      </c>
      <c r="B132">
        <v>734.8</v>
      </c>
      <c r="C132">
        <v>1339.7</v>
      </c>
      <c r="D132">
        <v>139.34800000000001</v>
      </c>
      <c r="E132">
        <v>45.405000000000001</v>
      </c>
      <c r="F132">
        <v>9.4525623994965394E-3</v>
      </c>
      <c r="G132">
        <f t="shared" ref="G132:G195" si="20">(1+F132)^4-1</f>
        <v>3.8349741578262986E-2</v>
      </c>
      <c r="H132">
        <v>9.0215890548515105E-3</v>
      </c>
      <c r="I132">
        <f t="shared" ref="I132:I195" si="21">(1+H132)^4-1</f>
        <v>3.6577634292973116E-2</v>
      </c>
      <c r="J132">
        <v>6.52352297592995E-3</v>
      </c>
      <c r="K132">
        <f t="shared" ref="K132:K195" si="22">(1+J132)^4-1</f>
        <v>2.6350542296228463E-2</v>
      </c>
      <c r="L132" s="6">
        <f>'Accessory Variables'!B131</f>
        <v>10887.5</v>
      </c>
      <c r="M132">
        <f t="shared" ref="M132:M195" si="23">B132+D132+E132</f>
        <v>919.55299999999988</v>
      </c>
      <c r="N132">
        <f>(M132/M131)^4</f>
        <v>1.107575434092102</v>
      </c>
      <c r="O132">
        <f>(1+G132+K132)</f>
        <v>1.0647002838744914</v>
      </c>
      <c r="P132">
        <f>(N132-O132)*(M131/L131)*100</f>
        <v>0.35639315064086657</v>
      </c>
      <c r="Q132">
        <v>0.333233945769906</v>
      </c>
      <c r="R132" s="6">
        <f t="shared" si="15"/>
        <v>2.315920487096057E-2</v>
      </c>
      <c r="S132">
        <f t="shared" ref="S132:S195" si="24">C132-D132-E132</f>
        <v>1154.9470000000001</v>
      </c>
      <c r="T132">
        <f t="shared" si="16"/>
        <v>1.0401450604597746</v>
      </c>
      <c r="U132">
        <f t="shared" si="17"/>
        <v>1.0629281765892016</v>
      </c>
      <c r="V132">
        <f t="shared" si="18"/>
        <v>-0.24162505090207811</v>
      </c>
      <c r="W132">
        <v>-0.24505662691425301</v>
      </c>
      <c r="X132">
        <f t="shared" si="19"/>
        <v>3.4315760121748917E-3</v>
      </c>
    </row>
    <row r="133" spans="1:24" x14ac:dyDescent="0.25">
      <c r="A133" t="s">
        <v>159</v>
      </c>
      <c r="B133">
        <v>748.4</v>
      </c>
      <c r="C133">
        <v>1352.9</v>
      </c>
      <c r="D133">
        <v>141.404</v>
      </c>
      <c r="E133">
        <v>41.341999999999999</v>
      </c>
      <c r="F133">
        <v>8.5883281849539195E-3</v>
      </c>
      <c r="G133">
        <f t="shared" si="20"/>
        <v>3.4798408345420251E-2</v>
      </c>
      <c r="H133">
        <v>7.2615882197446498E-3</v>
      </c>
      <c r="I133">
        <f t="shared" si="21"/>
        <v>2.9364271273799147E-2</v>
      </c>
      <c r="J133">
        <v>6.3657486038832803E-3</v>
      </c>
      <c r="K133">
        <f t="shared" si="22"/>
        <v>2.5707164420045281E-2</v>
      </c>
      <c r="L133" s="6">
        <f>'Accessory Variables'!B132</f>
        <v>10984</v>
      </c>
      <c r="M133">
        <f t="shared" si="23"/>
        <v>931.14599999999996</v>
      </c>
      <c r="N133">
        <f>(M133/M132)^4</f>
        <v>1.05139054101385</v>
      </c>
      <c r="O133">
        <f>(1+G133+K133)</f>
        <v>1.0605055727654655</v>
      </c>
      <c r="P133">
        <f>(N133-O133)*(M132/L132)*100</f>
        <v>-7.6985118643337097E-2</v>
      </c>
      <c r="Q133">
        <v>-7.0010890388116906E-2</v>
      </c>
      <c r="R133" s="6">
        <f t="shared" ref="R133:R196" si="25">P133-Q133</f>
        <v>-6.9742282552201912E-3</v>
      </c>
      <c r="S133">
        <f t="shared" si="24"/>
        <v>1170.154</v>
      </c>
      <c r="T133">
        <f t="shared" ref="T133:T196" si="26">(S133/S132)^4</f>
        <v>1.0537167063300312</v>
      </c>
      <c r="U133">
        <f t="shared" ref="U133:U196" si="27">(1+I133+K133)</f>
        <v>1.0550714356938444</v>
      </c>
      <c r="V133">
        <f t="shared" ref="V133:V196" si="28">(T133-U133)*(S132/L132)*100</f>
        <v>-1.4370981534309664E-2</v>
      </c>
      <c r="W133">
        <v>-2.3394566354761899E-2</v>
      </c>
      <c r="X133">
        <f t="shared" ref="X133:X196" si="29">V133-W133</f>
        <v>9.0235848204522351E-3</v>
      </c>
    </row>
    <row r="134" spans="1:24" x14ac:dyDescent="0.25">
      <c r="A134" t="s">
        <v>160</v>
      </c>
      <c r="B134">
        <v>775.2</v>
      </c>
      <c r="C134">
        <v>1367</v>
      </c>
      <c r="D134">
        <v>142.09299999999999</v>
      </c>
      <c r="E134">
        <v>44.814</v>
      </c>
      <c r="F134">
        <v>1.8541154495886399E-2</v>
      </c>
      <c r="G134">
        <f t="shared" si="20"/>
        <v>7.6252878522425904E-2</v>
      </c>
      <c r="H134">
        <v>8.4442248911666996E-3</v>
      </c>
      <c r="I134">
        <f t="shared" si="21"/>
        <v>3.420714271273062E-2</v>
      </c>
      <c r="J134">
        <v>6.2377220163234402E-3</v>
      </c>
      <c r="K134">
        <f t="shared" si="22"/>
        <v>2.5185315453429169E-2</v>
      </c>
      <c r="L134" s="6">
        <f>'Accessory Variables'!B133</f>
        <v>11061.4</v>
      </c>
      <c r="M134">
        <f t="shared" si="23"/>
        <v>962.10699999999997</v>
      </c>
      <c r="N134">
        <f>(M134/M133)^4</f>
        <v>1.139783511234651</v>
      </c>
      <c r="O134">
        <f>(1+G134+K134)</f>
        <v>1.1014381939758551</v>
      </c>
      <c r="P134">
        <f>(N134-O134)*(M133/L133)*100</f>
        <v>0.32506453736579421</v>
      </c>
      <c r="Q134">
        <v>0.35313608299247801</v>
      </c>
      <c r="R134" s="6">
        <f t="shared" si="25"/>
        <v>-2.8071545626683791E-2</v>
      </c>
      <c r="S134">
        <f t="shared" si="24"/>
        <v>1180.0929999999998</v>
      </c>
      <c r="T134">
        <f t="shared" si="26"/>
        <v>1.0344103346707489</v>
      </c>
      <c r="U134">
        <f t="shared" si="27"/>
        <v>1.0593924581661598</v>
      </c>
      <c r="V134">
        <f t="shared" si="28"/>
        <v>-0.26614103911734327</v>
      </c>
      <c r="W134">
        <v>-0.26762149354428999</v>
      </c>
      <c r="X134">
        <f t="shared" si="29"/>
        <v>1.4804544269467201E-3</v>
      </c>
    </row>
    <row r="135" spans="1:24" x14ac:dyDescent="0.25">
      <c r="A135" t="s">
        <v>161</v>
      </c>
      <c r="B135">
        <v>792.7</v>
      </c>
      <c r="C135">
        <v>1379.3</v>
      </c>
      <c r="D135">
        <v>145.22200000000001</v>
      </c>
      <c r="E135">
        <v>43.170999999999999</v>
      </c>
      <c r="F135">
        <v>1.0841277760547999E-2</v>
      </c>
      <c r="G135">
        <f t="shared" si="20"/>
        <v>4.4075421521914127E-2</v>
      </c>
      <c r="H135">
        <v>1.4251817833907301E-2</v>
      </c>
      <c r="I135">
        <f t="shared" si="21"/>
        <v>5.8237577453149614E-2</v>
      </c>
      <c r="J135">
        <v>6.1923451075105397E-3</v>
      </c>
      <c r="K135">
        <f t="shared" si="22"/>
        <v>2.5000402513283726E-2</v>
      </c>
      <c r="L135" s="6">
        <f>'Accessory Variables'!B134</f>
        <v>11174.1</v>
      </c>
      <c r="M135">
        <f t="shared" si="23"/>
        <v>981.09300000000007</v>
      </c>
      <c r="N135">
        <f>(M135/M134)^4</f>
        <v>1.0813025084511008</v>
      </c>
      <c r="O135">
        <f>(1+G135+K135)</f>
        <v>1.0690758240351979</v>
      </c>
      <c r="P135">
        <f>(N135-O135)*(M134/L134)*100</f>
        <v>0.1063462008726843</v>
      </c>
      <c r="Q135">
        <v>7.0628555614871094E-2</v>
      </c>
      <c r="R135" s="6">
        <f t="shared" si="25"/>
        <v>3.5717645257813208E-2</v>
      </c>
      <c r="S135">
        <f t="shared" si="24"/>
        <v>1190.9069999999999</v>
      </c>
      <c r="T135">
        <f t="shared" si="26"/>
        <v>1.0371616619802468</v>
      </c>
      <c r="U135">
        <f t="shared" si="27"/>
        <v>1.0832379799664333</v>
      </c>
      <c r="V135">
        <f t="shared" si="28"/>
        <v>-0.49156833964301783</v>
      </c>
      <c r="W135">
        <v>-0.48606211003480199</v>
      </c>
      <c r="X135">
        <f t="shared" si="29"/>
        <v>-5.5062296082158402E-3</v>
      </c>
    </row>
    <row r="136" spans="1:24" x14ac:dyDescent="0.25">
      <c r="A136" t="s">
        <v>162</v>
      </c>
      <c r="B136">
        <v>826</v>
      </c>
      <c r="C136">
        <v>1372.8</v>
      </c>
      <c r="D136">
        <v>165.28</v>
      </c>
      <c r="E136">
        <v>48.719000000000001</v>
      </c>
      <c r="F136">
        <v>7.1233242179682401E-3</v>
      </c>
      <c r="G136">
        <f t="shared" si="20"/>
        <v>2.8799195733770766E-2</v>
      </c>
      <c r="H136">
        <v>7.6974160830722805E-4</v>
      </c>
      <c r="I136">
        <f t="shared" si="21"/>
        <v>3.0825232707356598E-3</v>
      </c>
      <c r="J136">
        <v>6.20090946672169E-3</v>
      </c>
      <c r="K136">
        <f t="shared" si="22"/>
        <v>2.5035300746254929E-2</v>
      </c>
      <c r="L136" s="6">
        <f>'Accessory Variables'!B135</f>
        <v>11312.8</v>
      </c>
      <c r="M136">
        <f t="shared" si="23"/>
        <v>1039.999</v>
      </c>
      <c r="N136">
        <f>(M136/M135)^4</f>
        <v>1.2626732458706544</v>
      </c>
      <c r="O136">
        <f>(1+G136+K136)</f>
        <v>1.0538344964800257</v>
      </c>
      <c r="P136">
        <f>(N136-O136)*(M135/L135)*100</f>
        <v>1.8336173397043174</v>
      </c>
      <c r="Q136">
        <v>1.68654921991511</v>
      </c>
      <c r="R136" s="6">
        <f t="shared" si="25"/>
        <v>0.14706811978920742</v>
      </c>
      <c r="S136">
        <f t="shared" si="24"/>
        <v>1158.8009999999999</v>
      </c>
      <c r="T136">
        <f t="shared" si="26"/>
        <v>0.89644583394671229</v>
      </c>
      <c r="U136">
        <f t="shared" si="27"/>
        <v>1.0281178240169906</v>
      </c>
      <c r="V136">
        <f t="shared" si="28"/>
        <v>-1.4033263947756411</v>
      </c>
      <c r="W136">
        <v>-1.4472171762400701</v>
      </c>
      <c r="X136">
        <f t="shared" si="29"/>
        <v>4.389078146442893E-2</v>
      </c>
    </row>
    <row r="137" spans="1:24" x14ac:dyDescent="0.25">
      <c r="A137" t="s">
        <v>163</v>
      </c>
      <c r="B137">
        <v>833.3</v>
      </c>
      <c r="C137">
        <v>1387.2</v>
      </c>
      <c r="D137">
        <v>155.37100000000001</v>
      </c>
      <c r="E137">
        <v>46.442999999999998</v>
      </c>
      <c r="F137">
        <v>9.0464774367873292E-3</v>
      </c>
      <c r="G137">
        <f t="shared" si="20"/>
        <v>3.6679910378583314E-2</v>
      </c>
      <c r="H137">
        <v>6.6358001417647899E-3</v>
      </c>
      <c r="I137">
        <f t="shared" si="21"/>
        <v>2.6808574366307569E-2</v>
      </c>
      <c r="J137">
        <v>6.1693217059399803E-3</v>
      </c>
      <c r="K137">
        <f t="shared" si="22"/>
        <v>2.4906590684855345E-2</v>
      </c>
      <c r="L137" s="6">
        <f>'Accessory Variables'!B136</f>
        <v>11566.7</v>
      </c>
      <c r="M137">
        <f t="shared" si="23"/>
        <v>1035.114</v>
      </c>
      <c r="N137">
        <f>(M137/M136)^4</f>
        <v>0.98134348396564541</v>
      </c>
      <c r="O137">
        <f>(1+G137+K137)</f>
        <v>1.0615865010634387</v>
      </c>
      <c r="P137">
        <f>(N137-O137)*(M136/L136)*100</f>
        <v>-0.73768348718874099</v>
      </c>
      <c r="Q137">
        <v>-0.71328698480076502</v>
      </c>
      <c r="R137" s="6">
        <f t="shared" si="25"/>
        <v>-2.4396502387975971E-2</v>
      </c>
      <c r="S137">
        <f t="shared" si="24"/>
        <v>1185.386</v>
      </c>
      <c r="T137">
        <f t="shared" si="26"/>
        <v>1.0949738046327135</v>
      </c>
      <c r="U137">
        <f t="shared" si="27"/>
        <v>1.0517151650511629</v>
      </c>
      <c r="V137">
        <f t="shared" si="28"/>
        <v>0.44311005945248255</v>
      </c>
      <c r="W137">
        <v>0.41117644872263898</v>
      </c>
      <c r="X137">
        <f t="shared" si="29"/>
        <v>3.1933610729843576E-2</v>
      </c>
    </row>
    <row r="138" spans="1:24" x14ac:dyDescent="0.25">
      <c r="A138" t="s">
        <v>164</v>
      </c>
      <c r="B138">
        <v>855.1</v>
      </c>
      <c r="C138">
        <v>1396</v>
      </c>
      <c r="D138">
        <v>163.79400000000001</v>
      </c>
      <c r="E138">
        <v>45.506999999999998</v>
      </c>
      <c r="F138">
        <v>7.4820823816648101E-3</v>
      </c>
      <c r="G138">
        <f t="shared" si="20"/>
        <v>3.0265897435668432E-2</v>
      </c>
      <c r="H138">
        <v>7.8805039926887997E-3</v>
      </c>
      <c r="I138">
        <f t="shared" si="21"/>
        <v>3.1896591477582614E-2</v>
      </c>
      <c r="J138">
        <v>6.2236974690297302E-3</v>
      </c>
      <c r="K138">
        <f t="shared" si="22"/>
        <v>2.5128162122592057E-2</v>
      </c>
      <c r="L138" s="6">
        <f>'Accessory Variables'!B137</f>
        <v>11772.2</v>
      </c>
      <c r="M138">
        <f t="shared" si="23"/>
        <v>1064.4010000000001</v>
      </c>
      <c r="N138">
        <f>(M138/M137)^4</f>
        <v>1.1180683805577585</v>
      </c>
      <c r="O138">
        <f>(1+G138+K138)</f>
        <v>1.0553940595582605</v>
      </c>
      <c r="P138">
        <f>(N138-O138)*(M137/L137)*100</f>
        <v>0.56087792634955835</v>
      </c>
      <c r="Q138">
        <v>0.51987862603398705</v>
      </c>
      <c r="R138" s="6">
        <f t="shared" si="25"/>
        <v>4.0999300315571308E-2</v>
      </c>
      <c r="S138">
        <f t="shared" si="24"/>
        <v>1186.6989999999998</v>
      </c>
      <c r="T138">
        <f t="shared" si="26"/>
        <v>1.0044379911353802</v>
      </c>
      <c r="U138">
        <f t="shared" si="27"/>
        <v>1.0570247536001747</v>
      </c>
      <c r="V138">
        <f t="shared" si="28"/>
        <v>-0.53892304642718158</v>
      </c>
      <c r="W138">
        <v>-0.535929203082808</v>
      </c>
      <c r="X138">
        <f t="shared" si="29"/>
        <v>-2.9938433443735812E-3</v>
      </c>
    </row>
    <row r="139" spans="1:24" x14ac:dyDescent="0.25">
      <c r="A139" t="s">
        <v>165</v>
      </c>
      <c r="B139">
        <v>871.8</v>
      </c>
      <c r="C139">
        <v>1414.8</v>
      </c>
      <c r="D139">
        <v>150.22800000000001</v>
      </c>
      <c r="E139">
        <v>47.600999999999999</v>
      </c>
      <c r="F139">
        <v>8.5079216176777699E-3</v>
      </c>
      <c r="G139">
        <f t="shared" si="20"/>
        <v>3.44684634662209E-2</v>
      </c>
      <c r="H139">
        <v>1.27540023486392E-2</v>
      </c>
      <c r="I139">
        <f t="shared" si="21"/>
        <v>5.2000321807308625E-2</v>
      </c>
      <c r="J139">
        <v>6.3095612105978898E-3</v>
      </c>
      <c r="K139">
        <f t="shared" si="22"/>
        <v>2.547811455202198E-2</v>
      </c>
      <c r="L139" s="6">
        <f>'Accessory Variables'!B138</f>
        <v>11923.4</v>
      </c>
      <c r="M139">
        <f t="shared" si="23"/>
        <v>1069.6289999999999</v>
      </c>
      <c r="N139">
        <f>(M139/M138)^4</f>
        <v>1.0197919531992887</v>
      </c>
      <c r="O139">
        <f>(1+G139+K139)</f>
        <v>1.0599465780182429</v>
      </c>
      <c r="P139">
        <f>(N139-O139)*(M138/L138)*100</f>
        <v>-0.36306402211922684</v>
      </c>
      <c r="Q139">
        <v>-0.387781176322466</v>
      </c>
      <c r="R139" s="6">
        <f t="shared" si="25"/>
        <v>2.4717154203239167E-2</v>
      </c>
      <c r="S139">
        <f t="shared" si="24"/>
        <v>1216.971</v>
      </c>
      <c r="T139">
        <f t="shared" si="26"/>
        <v>1.1060088738844713</v>
      </c>
      <c r="U139">
        <f t="shared" si="27"/>
        <v>1.0774784363593306</v>
      </c>
      <c r="V139">
        <f t="shared" si="28"/>
        <v>0.28760165203315413</v>
      </c>
      <c r="W139">
        <v>0.25419919346622</v>
      </c>
      <c r="X139">
        <f t="shared" si="29"/>
        <v>3.3402458566934135E-2</v>
      </c>
    </row>
    <row r="140" spans="1:24" x14ac:dyDescent="0.25">
      <c r="A140" t="s">
        <v>166</v>
      </c>
      <c r="B140">
        <v>884.6</v>
      </c>
      <c r="C140">
        <v>1436.1</v>
      </c>
      <c r="D140">
        <v>150.108</v>
      </c>
      <c r="E140">
        <v>44.213000000000001</v>
      </c>
      <c r="F140">
        <v>8.68160971513454E-3</v>
      </c>
      <c r="G140">
        <f t="shared" si="20"/>
        <v>3.5181283968458654E-2</v>
      </c>
      <c r="H140">
        <v>1.4340021429305501E-2</v>
      </c>
      <c r="I140">
        <f t="shared" si="21"/>
        <v>5.8605740601928025E-2</v>
      </c>
      <c r="J140">
        <v>6.3870749538206296E-3</v>
      </c>
      <c r="K140">
        <f t="shared" si="22"/>
        <v>2.5794112074189357E-2</v>
      </c>
      <c r="L140" s="6">
        <f>'Accessory Variables'!B139</f>
        <v>12112.8</v>
      </c>
      <c r="M140">
        <f t="shared" si="23"/>
        <v>1078.921</v>
      </c>
      <c r="N140">
        <f>(M140/M139)^4</f>
        <v>1.0352039217024025</v>
      </c>
      <c r="O140">
        <f>(1+G140+K140)</f>
        <v>1.060975396042648</v>
      </c>
      <c r="P140">
        <f>(N140-O140)*(M139/L139)*100</f>
        <v>-0.23119174335409753</v>
      </c>
      <c r="Q140">
        <v>-0.27028959435339001</v>
      </c>
      <c r="R140" s="6">
        <f t="shared" si="25"/>
        <v>3.9097850999292472E-2</v>
      </c>
      <c r="S140">
        <f t="shared" si="24"/>
        <v>1241.779</v>
      </c>
      <c r="T140">
        <f t="shared" si="26"/>
        <v>1.0840675070399381</v>
      </c>
      <c r="U140">
        <f t="shared" si="27"/>
        <v>1.0843998526761174</v>
      </c>
      <c r="V140">
        <f t="shared" si="28"/>
        <v>-3.392111320652467E-3</v>
      </c>
      <c r="W140">
        <v>-1.5907950505778E-2</v>
      </c>
      <c r="X140">
        <f t="shared" si="29"/>
        <v>1.2515839185125534E-2</v>
      </c>
    </row>
    <row r="141" spans="1:24" x14ac:dyDescent="0.25">
      <c r="A141" t="s">
        <v>167</v>
      </c>
      <c r="B141">
        <v>902.5</v>
      </c>
      <c r="C141">
        <v>1453.9</v>
      </c>
      <c r="D141">
        <v>155.07</v>
      </c>
      <c r="E141">
        <v>50.412999999999997</v>
      </c>
      <c r="F141">
        <v>9.1576264456882904E-3</v>
      </c>
      <c r="G141">
        <f t="shared" si="20"/>
        <v>3.7136757460270786E-2</v>
      </c>
      <c r="H141">
        <v>1.61486369161312E-2</v>
      </c>
      <c r="I141">
        <f t="shared" si="21"/>
        <v>6.6176131383016479E-2</v>
      </c>
      <c r="J141">
        <v>6.4951851612486998E-3</v>
      </c>
      <c r="K141">
        <f t="shared" si="22"/>
        <v>2.6234963067132133E-2</v>
      </c>
      <c r="L141" s="6">
        <f>'Accessory Variables'!B140</f>
        <v>12305.3</v>
      </c>
      <c r="M141">
        <f t="shared" si="23"/>
        <v>1107.9829999999999</v>
      </c>
      <c r="N141">
        <f>(M141/M140)^4</f>
        <v>1.1121767270108303</v>
      </c>
      <c r="O141">
        <f>(1+G141+K141)</f>
        <v>1.0633717205274029</v>
      </c>
      <c r="P141">
        <f>(N141-O141)*(M140/L140)*100</f>
        <v>0.43471985337911895</v>
      </c>
      <c r="Q141">
        <v>0.35187511789340797</v>
      </c>
      <c r="R141" s="6">
        <f t="shared" si="25"/>
        <v>8.2844735485710974E-2</v>
      </c>
      <c r="S141">
        <f t="shared" si="24"/>
        <v>1248.4170000000001</v>
      </c>
      <c r="T141">
        <f t="shared" si="26"/>
        <v>1.0215542882970698</v>
      </c>
      <c r="U141">
        <f t="shared" si="27"/>
        <v>1.0924110944501486</v>
      </c>
      <c r="V141">
        <f t="shared" si="28"/>
        <v>-0.72640920256228125</v>
      </c>
      <c r="W141">
        <v>-0.70981634612130595</v>
      </c>
      <c r="X141">
        <f t="shared" si="29"/>
        <v>-1.6592856440975301E-2</v>
      </c>
    </row>
    <row r="142" spans="1:24" x14ac:dyDescent="0.25">
      <c r="A142" t="s">
        <v>168</v>
      </c>
      <c r="B142">
        <v>909.6</v>
      </c>
      <c r="C142">
        <v>1479.2</v>
      </c>
      <c r="D142">
        <v>162.71799999999999</v>
      </c>
      <c r="E142">
        <v>44.947000000000003</v>
      </c>
      <c r="F142">
        <v>9.7344908112497706E-3</v>
      </c>
      <c r="G142">
        <f t="shared" si="20"/>
        <v>3.9510223866162208E-2</v>
      </c>
      <c r="H142">
        <v>1.7301777170197999E-2</v>
      </c>
      <c r="I142">
        <f t="shared" si="21"/>
        <v>7.1024024502918559E-2</v>
      </c>
      <c r="J142">
        <v>6.5560086043599001E-3</v>
      </c>
      <c r="K142">
        <f t="shared" si="22"/>
        <v>2.6483050899498428E-2</v>
      </c>
      <c r="L142" s="6">
        <f>'Accessory Variables'!B141</f>
        <v>12527.2</v>
      </c>
      <c r="M142">
        <f t="shared" si="23"/>
        <v>1117.2649999999999</v>
      </c>
      <c r="N142">
        <f>(M142/M141)^4</f>
        <v>1.0339329795121204</v>
      </c>
      <c r="O142">
        <f>(1+G142+K142)</f>
        <v>1.0659932747656606</v>
      </c>
      <c r="P142">
        <f>(N142-O142)*(M141/L141)*100</f>
        <v>-0.28867449079586277</v>
      </c>
      <c r="Q142">
        <v>-0.340775856230213</v>
      </c>
      <c r="R142" s="6">
        <f t="shared" si="25"/>
        <v>5.2101365434350233E-2</v>
      </c>
      <c r="S142">
        <f t="shared" si="24"/>
        <v>1271.5349999999999</v>
      </c>
      <c r="T142">
        <f t="shared" si="26"/>
        <v>1.0761543863341241</v>
      </c>
      <c r="U142">
        <f t="shared" si="27"/>
        <v>1.097507075402417</v>
      </c>
      <c r="V142">
        <f t="shared" si="28"/>
        <v>-0.21663072032840347</v>
      </c>
      <c r="W142">
        <v>-0.21811370667864599</v>
      </c>
      <c r="X142">
        <f t="shared" si="29"/>
        <v>1.4829863502425211E-3</v>
      </c>
    </row>
    <row r="143" spans="1:24" x14ac:dyDescent="0.25">
      <c r="A143" t="s">
        <v>169</v>
      </c>
      <c r="B143">
        <v>931.8</v>
      </c>
      <c r="C143">
        <v>1494.3</v>
      </c>
      <c r="D143">
        <v>157.69200000000001</v>
      </c>
      <c r="E143">
        <v>49.942999999999998</v>
      </c>
      <c r="F143">
        <v>1.3160044746666001E-2</v>
      </c>
      <c r="G143">
        <f t="shared" si="20"/>
        <v>5.3688446229707365E-2</v>
      </c>
      <c r="H143">
        <v>9.05667772505225E-3</v>
      </c>
      <c r="I143">
        <f t="shared" si="21"/>
        <v>3.6721829534954065E-2</v>
      </c>
      <c r="J143">
        <v>6.3920998239301897E-3</v>
      </c>
      <c r="K143">
        <f t="shared" si="22"/>
        <v>2.5814599303825014E-2</v>
      </c>
      <c r="L143" s="6">
        <f>'Accessory Variables'!B142</f>
        <v>12767.3</v>
      </c>
      <c r="M143">
        <f t="shared" si="23"/>
        <v>1139.4349999999999</v>
      </c>
      <c r="N143">
        <f>(M143/M142)^4</f>
        <v>1.0817662952574543</v>
      </c>
      <c r="O143">
        <f>(1+G143+K143)</f>
        <v>1.0795030455335324</v>
      </c>
      <c r="P143">
        <f>(N143-O143)*(M142/L142)*100</f>
        <v>2.0185274465144561E-2</v>
      </c>
      <c r="Q143">
        <v>3.5228451500957103E-2</v>
      </c>
      <c r="R143" s="6">
        <f t="shared" si="25"/>
        <v>-1.5043177035812542E-2</v>
      </c>
      <c r="S143">
        <f t="shared" si="24"/>
        <v>1286.665</v>
      </c>
      <c r="T143">
        <f t="shared" si="26"/>
        <v>1.0484522926007633</v>
      </c>
      <c r="U143">
        <f t="shared" si="27"/>
        <v>1.0625364288387791</v>
      </c>
      <c r="V143">
        <f t="shared" si="28"/>
        <v>-0.14295670358424345</v>
      </c>
      <c r="W143">
        <v>-0.14663416760339901</v>
      </c>
      <c r="X143">
        <f t="shared" si="29"/>
        <v>3.6774640191555574E-3</v>
      </c>
    </row>
    <row r="144" spans="1:24" x14ac:dyDescent="0.25">
      <c r="A144" t="s">
        <v>170</v>
      </c>
      <c r="B144">
        <v>939.3</v>
      </c>
      <c r="C144">
        <v>1513</v>
      </c>
      <c r="D144">
        <v>158.982</v>
      </c>
      <c r="E144">
        <v>51.171999999999997</v>
      </c>
      <c r="F144">
        <v>9.0191797136689508E-3</v>
      </c>
      <c r="G144">
        <f t="shared" si="20"/>
        <v>3.6567733770466848E-2</v>
      </c>
      <c r="H144">
        <v>1.2818022917071299E-2</v>
      </c>
      <c r="I144">
        <f t="shared" si="21"/>
        <v>5.2266353024766454E-2</v>
      </c>
      <c r="J144">
        <v>6.1740133622385498E-3</v>
      </c>
      <c r="K144">
        <f t="shared" si="22"/>
        <v>2.4925706923008439E-2</v>
      </c>
      <c r="L144" s="6">
        <f>'Accessory Variables'!B143</f>
        <v>12922.7</v>
      </c>
      <c r="M144">
        <f t="shared" si="23"/>
        <v>1149.454</v>
      </c>
      <c r="N144">
        <f>(M144/M143)^4</f>
        <v>1.0356384392178217</v>
      </c>
      <c r="O144">
        <f>(1+G144+K144)</f>
        <v>1.0614934406934753</v>
      </c>
      <c r="P144">
        <f>(N144-O144)*(M143/L143)*100</f>
        <v>-0.23074646641350416</v>
      </c>
      <c r="Q144">
        <v>-0.25764012410437498</v>
      </c>
      <c r="R144" s="6">
        <f t="shared" si="25"/>
        <v>2.689365769087082E-2</v>
      </c>
      <c r="S144">
        <f t="shared" si="24"/>
        <v>1302.846</v>
      </c>
      <c r="T144">
        <f t="shared" si="26"/>
        <v>1.0512605958776418</v>
      </c>
      <c r="U144">
        <f t="shared" si="27"/>
        <v>1.0771920599477749</v>
      </c>
      <c r="V144">
        <f t="shared" si="28"/>
        <v>-0.26133252306907373</v>
      </c>
      <c r="W144">
        <v>-0.25900478540769001</v>
      </c>
      <c r="X144">
        <f t="shared" si="29"/>
        <v>-2.327737661383722E-3</v>
      </c>
    </row>
    <row r="145" spans="1:24" x14ac:dyDescent="0.25">
      <c r="A145" t="s">
        <v>171</v>
      </c>
      <c r="B145">
        <v>956.4</v>
      </c>
      <c r="C145">
        <v>1538</v>
      </c>
      <c r="D145">
        <v>162.81700000000001</v>
      </c>
      <c r="E145">
        <v>47.383000000000003</v>
      </c>
      <c r="F145">
        <v>1.04385673711778E-2</v>
      </c>
      <c r="G145">
        <f t="shared" si="20"/>
        <v>4.2412613189596771E-2</v>
      </c>
      <c r="H145">
        <v>1.6025202027119701E-2</v>
      </c>
      <c r="I145">
        <f t="shared" si="21"/>
        <v>6.5658178201063899E-2</v>
      </c>
      <c r="J145">
        <v>6.02273013633026E-3</v>
      </c>
      <c r="K145">
        <f t="shared" si="22"/>
        <v>2.4309435387507294E-2</v>
      </c>
      <c r="L145" s="6">
        <f>'Accessory Variables'!B144</f>
        <v>13142.6</v>
      </c>
      <c r="M145">
        <f t="shared" si="23"/>
        <v>1166.6000000000001</v>
      </c>
      <c r="N145">
        <f>(M145/M144)^4</f>
        <v>1.0610149534486126</v>
      </c>
      <c r="O145">
        <f>(1+G145+K145)</f>
        <v>1.0667220485771041</v>
      </c>
      <c r="P145">
        <f>(N145-O145)*(M144/L144)*100</f>
        <v>-5.0763720614306562E-2</v>
      </c>
      <c r="Q145">
        <v>-9.6281357735850101E-2</v>
      </c>
      <c r="R145" s="6">
        <f t="shared" si="25"/>
        <v>4.5517637121543539E-2</v>
      </c>
      <c r="S145">
        <f t="shared" si="24"/>
        <v>1327.8</v>
      </c>
      <c r="T145">
        <f t="shared" si="26"/>
        <v>1.0788431825065914</v>
      </c>
      <c r="U145">
        <f t="shared" si="27"/>
        <v>1.0899676135885712</v>
      </c>
      <c r="V145">
        <f t="shared" si="28"/>
        <v>-0.11215473962432818</v>
      </c>
      <c r="W145">
        <v>-0.117823047272714</v>
      </c>
      <c r="X145">
        <f t="shared" si="29"/>
        <v>5.6683076483858286E-3</v>
      </c>
    </row>
    <row r="146" spans="1:24" x14ac:dyDescent="0.25">
      <c r="A146" t="s">
        <v>172</v>
      </c>
      <c r="B146">
        <v>963.7</v>
      </c>
      <c r="C146">
        <v>1564.8</v>
      </c>
      <c r="D146">
        <v>162.15600000000001</v>
      </c>
      <c r="E146">
        <v>49.225000000000001</v>
      </c>
      <c r="F146">
        <v>7.1791876566644798E-3</v>
      </c>
      <c r="G146">
        <f t="shared" si="20"/>
        <v>2.9027477778008848E-2</v>
      </c>
      <c r="H146">
        <v>1.6325155028309401E-2</v>
      </c>
      <c r="I146">
        <f t="shared" si="21"/>
        <v>6.6917158574482105E-2</v>
      </c>
      <c r="J146">
        <v>5.8363809428385602E-3</v>
      </c>
      <c r="K146">
        <f t="shared" si="22"/>
        <v>2.3550700213297526E-2</v>
      </c>
      <c r="L146" s="6">
        <f>'Accessory Variables'!B145</f>
        <v>13324.2</v>
      </c>
      <c r="M146">
        <f t="shared" si="23"/>
        <v>1175.0809999999999</v>
      </c>
      <c r="N146">
        <f>(M146/M145)^4</f>
        <v>1.0293980194108452</v>
      </c>
      <c r="O146">
        <f>(1+G146+K146)</f>
        <v>1.0525781779913064</v>
      </c>
      <c r="P146">
        <f>(N146-O146)*(M145/L145)*100</f>
        <v>-0.20575816809433461</v>
      </c>
      <c r="Q146">
        <v>-0.26360571646540898</v>
      </c>
      <c r="R146" s="6">
        <f t="shared" si="25"/>
        <v>5.7847548371074364E-2</v>
      </c>
      <c r="S146">
        <f t="shared" si="24"/>
        <v>1353.4190000000001</v>
      </c>
      <c r="T146">
        <f t="shared" si="26"/>
        <v>1.07943978021192</v>
      </c>
      <c r="U146">
        <f t="shared" si="27"/>
        <v>1.0904678587877796</v>
      </c>
      <c r="V146">
        <f t="shared" si="28"/>
        <v>-0.11141693982184972</v>
      </c>
      <c r="W146">
        <v>-0.120177548193279</v>
      </c>
      <c r="X146">
        <f t="shared" si="29"/>
        <v>8.7606083714292793E-3</v>
      </c>
    </row>
    <row r="147" spans="1:24" x14ac:dyDescent="0.25">
      <c r="A147" t="s">
        <v>173</v>
      </c>
      <c r="B147">
        <v>997.1</v>
      </c>
      <c r="C147">
        <v>1583</v>
      </c>
      <c r="D147">
        <v>164.04400000000001</v>
      </c>
      <c r="E147">
        <v>53.557000000000002</v>
      </c>
      <c r="F147">
        <v>8.4207219832792592E-3</v>
      </c>
      <c r="G147">
        <f t="shared" si="20"/>
        <v>3.4110732718495518E-2</v>
      </c>
      <c r="H147">
        <v>7.1493944900584703E-3</v>
      </c>
      <c r="I147">
        <f t="shared" si="21"/>
        <v>2.8905725354374745E-2</v>
      </c>
      <c r="J147">
        <v>5.6406425102726301E-3</v>
      </c>
      <c r="K147">
        <f t="shared" si="22"/>
        <v>2.2754190010834563E-2</v>
      </c>
      <c r="L147" s="6">
        <f>'Accessory Variables'!B146</f>
        <v>13599.2</v>
      </c>
      <c r="M147">
        <f t="shared" si="23"/>
        <v>1214.701</v>
      </c>
      <c r="N147">
        <f>(M147/M146)^4</f>
        <v>1.1418428568739971</v>
      </c>
      <c r="O147">
        <f>(1+G147+K147)</f>
        <v>1.0568649227293301</v>
      </c>
      <c r="P147">
        <f>(N147-O147)*(M146/L146)*100</f>
        <v>0.74943303037067488</v>
      </c>
      <c r="Q147">
        <v>0.70146249020923701</v>
      </c>
      <c r="R147" s="6">
        <f t="shared" si="25"/>
        <v>4.7970540161437869E-2</v>
      </c>
      <c r="S147">
        <f t="shared" si="24"/>
        <v>1365.3989999999999</v>
      </c>
      <c r="T147">
        <f t="shared" si="26"/>
        <v>1.0358795169806672</v>
      </c>
      <c r="U147">
        <f t="shared" si="27"/>
        <v>1.0516599153652093</v>
      </c>
      <c r="V147">
        <f t="shared" si="28"/>
        <v>-0.16029098183161955</v>
      </c>
      <c r="W147">
        <v>-0.16196519056040901</v>
      </c>
      <c r="X147">
        <f t="shared" si="29"/>
        <v>1.6742087287894558E-3</v>
      </c>
    </row>
    <row r="148" spans="1:24" x14ac:dyDescent="0.25">
      <c r="A148" t="s">
        <v>174</v>
      </c>
      <c r="B148">
        <v>997.2</v>
      </c>
      <c r="C148">
        <v>1613.4</v>
      </c>
      <c r="D148">
        <v>164.97</v>
      </c>
      <c r="E148">
        <v>53.237000000000002</v>
      </c>
      <c r="F148">
        <v>6.9726485281962304E-3</v>
      </c>
      <c r="G148">
        <f t="shared" si="20"/>
        <v>2.8183659421557872E-2</v>
      </c>
      <c r="H148">
        <v>1.54484393520347E-2</v>
      </c>
      <c r="I148">
        <f t="shared" si="21"/>
        <v>6.3240487379068622E-2</v>
      </c>
      <c r="J148">
        <v>5.4604212324949096E-3</v>
      </c>
      <c r="K148">
        <f t="shared" si="22"/>
        <v>2.2021234255250155E-2</v>
      </c>
      <c r="L148" s="6">
        <f>'Accessory Variables'!B147</f>
        <v>13753.4</v>
      </c>
      <c r="M148">
        <f t="shared" si="23"/>
        <v>1215.4070000000002</v>
      </c>
      <c r="N148">
        <f>(M148/M147)^4</f>
        <v>1.0023268795961604</v>
      </c>
      <c r="O148">
        <f>(1+G148+K148)</f>
        <v>1.050204893676808</v>
      </c>
      <c r="P148">
        <f>(N148-O148)*(M147/L147)*100</f>
        <v>-0.42765362360857073</v>
      </c>
      <c r="Q148">
        <v>-0.48153355150500898</v>
      </c>
      <c r="R148" s="6">
        <f t="shared" si="25"/>
        <v>5.3879927896438251E-2</v>
      </c>
      <c r="S148">
        <f t="shared" si="24"/>
        <v>1395.193</v>
      </c>
      <c r="T148">
        <f t="shared" si="26"/>
        <v>1.090181562390373</v>
      </c>
      <c r="U148">
        <f t="shared" si="27"/>
        <v>1.0852617216343188</v>
      </c>
      <c r="V148">
        <f t="shared" si="28"/>
        <v>4.9396623687243991E-2</v>
      </c>
      <c r="W148">
        <v>3.59314472053174E-2</v>
      </c>
      <c r="X148">
        <f t="shared" si="29"/>
        <v>1.3465176481926591E-2</v>
      </c>
    </row>
    <row r="149" spans="1:24" x14ac:dyDescent="0.25">
      <c r="A149" t="s">
        <v>175</v>
      </c>
      <c r="B149">
        <v>995.4</v>
      </c>
      <c r="C149">
        <v>1634.8</v>
      </c>
      <c r="D149">
        <v>161.167</v>
      </c>
      <c r="E149">
        <v>52.164999999999999</v>
      </c>
      <c r="F149">
        <v>7.4002688843677299E-3</v>
      </c>
      <c r="G149">
        <f t="shared" si="20"/>
        <v>2.9931283486625659E-2</v>
      </c>
      <c r="H149">
        <v>1.0155246877553399E-2</v>
      </c>
      <c r="I149">
        <f t="shared" si="21"/>
        <v>4.1243961584087607E-2</v>
      </c>
      <c r="J149">
        <v>5.1721590069455604E-3</v>
      </c>
      <c r="K149">
        <f t="shared" si="22"/>
        <v>2.0849697562604907E-2</v>
      </c>
      <c r="L149" s="6">
        <f>'Accessory Variables'!B148</f>
        <v>13870.2</v>
      </c>
      <c r="M149">
        <f t="shared" si="23"/>
        <v>1208.732</v>
      </c>
      <c r="N149">
        <f>(M149/M148)^4</f>
        <v>0.97821236004067447</v>
      </c>
      <c r="O149">
        <f>(1+G149+K149)</f>
        <v>1.0507809810492306</v>
      </c>
      <c r="P149">
        <f>(N149-O149)*(M148/L148)*100</f>
        <v>-0.64129895119858482</v>
      </c>
      <c r="Q149">
        <v>-0.65819443001068301</v>
      </c>
      <c r="R149" s="6">
        <f t="shared" si="25"/>
        <v>1.6895478812098186E-2</v>
      </c>
      <c r="S149">
        <f t="shared" si="24"/>
        <v>1421.4680000000001</v>
      </c>
      <c r="T149">
        <f t="shared" si="26"/>
        <v>1.0774849052653406</v>
      </c>
      <c r="U149">
        <f t="shared" si="27"/>
        <v>1.0620936591466925</v>
      </c>
      <c r="V149">
        <f t="shared" si="28"/>
        <v>0.15613418388191244</v>
      </c>
      <c r="W149">
        <v>0.14150533425112399</v>
      </c>
      <c r="X149">
        <f t="shared" si="29"/>
        <v>1.4628849630788449E-2</v>
      </c>
    </row>
    <row r="150" spans="1:24" x14ac:dyDescent="0.25">
      <c r="A150" t="s">
        <v>176</v>
      </c>
      <c r="B150">
        <v>1015.1</v>
      </c>
      <c r="C150">
        <v>1659.4</v>
      </c>
      <c r="D150">
        <v>157.041</v>
      </c>
      <c r="E150">
        <v>51.704000000000001</v>
      </c>
      <c r="F150">
        <v>5.2082718221866404E-3</v>
      </c>
      <c r="G150">
        <f t="shared" si="20"/>
        <v>2.0996409717126907E-2</v>
      </c>
      <c r="H150">
        <v>1.0553886449426101E-2</v>
      </c>
      <c r="I150">
        <f t="shared" si="21"/>
        <v>4.2888567477610717E-2</v>
      </c>
      <c r="J150">
        <v>4.8760168577870501E-3</v>
      </c>
      <c r="K150">
        <f t="shared" si="22"/>
        <v>1.9647184958552E-2</v>
      </c>
      <c r="L150" s="6">
        <f>'Accessory Variables'!B149</f>
        <v>14039.6</v>
      </c>
      <c r="M150">
        <f t="shared" si="23"/>
        <v>1223.845</v>
      </c>
      <c r="N150">
        <f>(M150/M149)^4</f>
        <v>1.0509585613709778</v>
      </c>
      <c r="O150">
        <f>(1+G150+K150)</f>
        <v>1.0406435946756789</v>
      </c>
      <c r="P150">
        <f>(N150-O150)*(M149/L149)*100</f>
        <v>8.9890775356822356E-2</v>
      </c>
      <c r="Q150">
        <v>4.5726618159924702E-2</v>
      </c>
      <c r="R150" s="6">
        <f t="shared" si="25"/>
        <v>4.4164157196897653E-2</v>
      </c>
      <c r="S150">
        <f t="shared" si="24"/>
        <v>1450.6550000000002</v>
      </c>
      <c r="T150">
        <f t="shared" si="26"/>
        <v>1.0846964221612501</v>
      </c>
      <c r="U150">
        <f t="shared" si="27"/>
        <v>1.0625357524361627</v>
      </c>
      <c r="V150">
        <f t="shared" si="28"/>
        <v>0.22711051659514975</v>
      </c>
      <c r="W150">
        <v>0.212034287642449</v>
      </c>
      <c r="X150">
        <f t="shared" si="29"/>
        <v>1.5076228952700749E-2</v>
      </c>
    </row>
    <row r="151" spans="1:24" x14ac:dyDescent="0.25">
      <c r="A151" t="s">
        <v>177</v>
      </c>
      <c r="B151">
        <v>1017.5</v>
      </c>
      <c r="C151">
        <v>1700.9</v>
      </c>
      <c r="D151">
        <v>158.18199999999999</v>
      </c>
      <c r="E151">
        <v>50.936999999999998</v>
      </c>
      <c r="F151">
        <v>8.55323448551348E-3</v>
      </c>
      <c r="G151">
        <f t="shared" si="20"/>
        <v>3.4654393159067043E-2</v>
      </c>
      <c r="H151">
        <v>1.9134014331452901E-2</v>
      </c>
      <c r="I151">
        <f t="shared" si="21"/>
        <v>7.8760875043885514E-2</v>
      </c>
      <c r="J151">
        <v>4.9072200141424497E-3</v>
      </c>
      <c r="K151">
        <f t="shared" si="22"/>
        <v>1.9773838165355606E-2</v>
      </c>
      <c r="L151" s="6">
        <f>'Accessory Variables'!B150</f>
        <v>14215.7</v>
      </c>
      <c r="M151">
        <f t="shared" si="23"/>
        <v>1226.6189999999999</v>
      </c>
      <c r="N151">
        <f>(M151/M150)^4</f>
        <v>1.0090973797966489</v>
      </c>
      <c r="O151">
        <f>(1+G151+K151)</f>
        <v>1.0544282313244226</v>
      </c>
      <c r="P151">
        <f>(N151-O151)*(M150/L150)*100</f>
        <v>-0.39515325214399433</v>
      </c>
      <c r="Q151">
        <v>-0.456974881107297</v>
      </c>
      <c r="R151" s="6">
        <f t="shared" si="25"/>
        <v>6.1821628963302677E-2</v>
      </c>
      <c r="S151">
        <f t="shared" si="24"/>
        <v>1491.7810000000002</v>
      </c>
      <c r="T151">
        <f t="shared" si="26"/>
        <v>1.1183139154482389</v>
      </c>
      <c r="U151">
        <f t="shared" si="27"/>
        <v>1.0985347132092411</v>
      </c>
      <c r="V151">
        <f t="shared" si="28"/>
        <v>0.20437048508513989</v>
      </c>
      <c r="W151">
        <v>0.176560282802429</v>
      </c>
      <c r="X151">
        <f t="shared" si="29"/>
        <v>2.7810202282710889E-2</v>
      </c>
    </row>
    <row r="152" spans="1:24" x14ac:dyDescent="0.25">
      <c r="A152" t="s">
        <v>178</v>
      </c>
      <c r="B152">
        <v>1042.5</v>
      </c>
      <c r="C152">
        <v>1727.5</v>
      </c>
      <c r="D152">
        <v>168.798</v>
      </c>
      <c r="E152">
        <v>56.121000000000002</v>
      </c>
      <c r="F152">
        <v>7.9914261084319503E-3</v>
      </c>
      <c r="G152">
        <f t="shared" si="20"/>
        <v>3.2350927281981967E-2</v>
      </c>
      <c r="H152">
        <v>1.0833520333108901E-2</v>
      </c>
      <c r="I152">
        <f t="shared" si="21"/>
        <v>4.4043371995375225E-2</v>
      </c>
      <c r="J152">
        <v>4.9560506888119997E-3</v>
      </c>
      <c r="K152">
        <f t="shared" si="22"/>
        <v>1.9972064919901333E-2</v>
      </c>
      <c r="L152" s="6">
        <f>'Accessory Variables'!B151</f>
        <v>14402.1</v>
      </c>
      <c r="M152">
        <f t="shared" si="23"/>
        <v>1267.4190000000001</v>
      </c>
      <c r="N152">
        <f>(M152/M151)^4</f>
        <v>1.139835302199653</v>
      </c>
      <c r="O152">
        <f>(1+G152+K152)</f>
        <v>1.0523229922018833</v>
      </c>
      <c r="P152">
        <f>(N152-O152)*(M151/L151)*100</f>
        <v>0.75511063244971599</v>
      </c>
      <c r="Q152">
        <v>0.68380754003694</v>
      </c>
      <c r="R152" s="6">
        <f t="shared" si="25"/>
        <v>7.1303092412775992E-2</v>
      </c>
      <c r="S152">
        <f t="shared" si="24"/>
        <v>1502.5809999999999</v>
      </c>
      <c r="T152">
        <f t="shared" si="26"/>
        <v>1.02927467158623</v>
      </c>
      <c r="U152">
        <f t="shared" si="27"/>
        <v>1.0640154369152766</v>
      </c>
      <c r="V152">
        <f t="shared" si="28"/>
        <v>-0.36456603363415402</v>
      </c>
      <c r="W152">
        <v>-0.361557759763875</v>
      </c>
      <c r="X152">
        <f t="shared" si="29"/>
        <v>-3.0082738702790213E-3</v>
      </c>
    </row>
    <row r="153" spans="1:24" x14ac:dyDescent="0.25">
      <c r="A153" t="s">
        <v>179</v>
      </c>
      <c r="B153">
        <v>1058.8</v>
      </c>
      <c r="C153">
        <v>1749.9</v>
      </c>
      <c r="D153">
        <v>165.68899999999999</v>
      </c>
      <c r="E153">
        <v>55.527999999999999</v>
      </c>
      <c r="F153">
        <v>6.88794378698221E-3</v>
      </c>
      <c r="G153">
        <f t="shared" si="20"/>
        <v>2.7837747176588268E-2</v>
      </c>
      <c r="H153">
        <v>1.0951740808800899E-2</v>
      </c>
      <c r="I153">
        <f t="shared" si="21"/>
        <v>4.453187561604266E-2</v>
      </c>
      <c r="J153">
        <v>5.0100805234629701E-3</v>
      </c>
      <c r="K153">
        <f t="shared" si="22"/>
        <v>2.0191431195274889E-2</v>
      </c>
      <c r="L153" s="6">
        <f>'Accessory Variables'!B152</f>
        <v>14564.1</v>
      </c>
      <c r="M153">
        <f t="shared" si="23"/>
        <v>1280.0170000000001</v>
      </c>
      <c r="N153">
        <f>(M153/M152)^4</f>
        <v>1.040356288843175</v>
      </c>
      <c r="O153">
        <f>(1+G153+K153)</f>
        <v>1.0480291783718632</v>
      </c>
      <c r="P153">
        <f>(N153-O153)*(M152/L152)*100</f>
        <v>-6.7523249898003943E-2</v>
      </c>
      <c r="Q153">
        <v>-9.4871525873374593E-2</v>
      </c>
      <c r="R153" s="6">
        <f t="shared" si="25"/>
        <v>2.7348275975370651E-2</v>
      </c>
      <c r="S153">
        <f t="shared" si="24"/>
        <v>1528.683</v>
      </c>
      <c r="T153">
        <f t="shared" si="26"/>
        <v>1.0713174332250284</v>
      </c>
      <c r="U153">
        <f t="shared" si="27"/>
        <v>1.0647233068113175</v>
      </c>
      <c r="V153">
        <f t="shared" si="28"/>
        <v>6.8796974474833669E-2</v>
      </c>
      <c r="W153">
        <v>5.5875660000659397E-2</v>
      </c>
      <c r="X153">
        <f t="shared" si="29"/>
        <v>1.2921314474174272E-2</v>
      </c>
    </row>
    <row r="154" spans="1:24" x14ac:dyDescent="0.25">
      <c r="A154" t="s">
        <v>180</v>
      </c>
      <c r="B154">
        <v>1085.3</v>
      </c>
      <c r="C154">
        <v>1779.8</v>
      </c>
      <c r="D154">
        <v>162.87200000000001</v>
      </c>
      <c r="E154">
        <v>54.619</v>
      </c>
      <c r="F154">
        <v>8.0115697167255605E-3</v>
      </c>
      <c r="G154">
        <f t="shared" si="20"/>
        <v>3.2433451381003175E-2</v>
      </c>
      <c r="H154">
        <v>1.4334337753595799E-2</v>
      </c>
      <c r="I154">
        <f t="shared" si="21"/>
        <v>5.8582013957859225E-2</v>
      </c>
      <c r="J154">
        <v>4.9971170478570999E-3</v>
      </c>
      <c r="K154">
        <f t="shared" si="22"/>
        <v>2.0138795023341149E-2</v>
      </c>
      <c r="L154" s="6">
        <f>'Accessory Variables'!B153</f>
        <v>14715.1</v>
      </c>
      <c r="M154">
        <f t="shared" si="23"/>
        <v>1302.7909999999999</v>
      </c>
      <c r="N154">
        <f>(M154/M153)^4</f>
        <v>1.0730897545935423</v>
      </c>
      <c r="O154">
        <f>(1+G154+K154)</f>
        <v>1.0525722464043443</v>
      </c>
      <c r="P154">
        <f>(N154-O154)*(M153/L153)*100</f>
        <v>0.18032531553486034</v>
      </c>
      <c r="Q154">
        <v>0.12980804256289599</v>
      </c>
      <c r="R154" s="6">
        <f t="shared" si="25"/>
        <v>5.0517272971964344E-2</v>
      </c>
      <c r="S154">
        <f t="shared" si="24"/>
        <v>1562.309</v>
      </c>
      <c r="T154">
        <f t="shared" si="26"/>
        <v>1.0909327879200474</v>
      </c>
      <c r="U154">
        <f t="shared" si="27"/>
        <v>1.0787208089812004</v>
      </c>
      <c r="V154">
        <f t="shared" si="28"/>
        <v>0.12817987105398584</v>
      </c>
      <c r="W154">
        <v>0.107730189360111</v>
      </c>
      <c r="X154">
        <f t="shared" si="29"/>
        <v>2.0449681693874844E-2</v>
      </c>
    </row>
    <row r="155" spans="1:24" x14ac:dyDescent="0.25">
      <c r="A155" t="s">
        <v>181</v>
      </c>
      <c r="B155">
        <v>1111.2</v>
      </c>
      <c r="C155">
        <v>1798.5</v>
      </c>
      <c r="D155">
        <v>165.40600000000001</v>
      </c>
      <c r="E155">
        <v>56.613</v>
      </c>
      <c r="F155">
        <v>8.4375213500034203E-3</v>
      </c>
      <c r="G155">
        <f t="shared" si="20"/>
        <v>3.4179643795672066E-2</v>
      </c>
      <c r="H155">
        <v>1.61162292834292E-2</v>
      </c>
      <c r="I155">
        <f t="shared" si="21"/>
        <v>6.6040125329179133E-2</v>
      </c>
      <c r="J155">
        <v>4.9483648881238898E-3</v>
      </c>
      <c r="K155">
        <f t="shared" si="22"/>
        <v>1.9940862711358198E-2</v>
      </c>
      <c r="L155" s="6">
        <f>'Accessory Variables'!B154</f>
        <v>14706.5</v>
      </c>
      <c r="M155">
        <f t="shared" si="23"/>
        <v>1333.2190000000001</v>
      </c>
      <c r="N155">
        <f>(M155/M154)^4</f>
        <v>1.096748321143068</v>
      </c>
      <c r="O155">
        <f>(1+G155+K155)</f>
        <v>1.0541205065070303</v>
      </c>
      <c r="P155">
        <f>(N155-O155)*(M154/L154)*100</f>
        <v>0.37740235035778347</v>
      </c>
      <c r="Q155">
        <v>0.309041499358154</v>
      </c>
      <c r="R155" s="6">
        <f t="shared" si="25"/>
        <v>6.8360850999629463E-2</v>
      </c>
      <c r="S155">
        <f t="shared" si="24"/>
        <v>1576.481</v>
      </c>
      <c r="T155">
        <f t="shared" si="26"/>
        <v>1.0367814667681481</v>
      </c>
      <c r="U155">
        <f t="shared" si="27"/>
        <v>1.0859809880405373</v>
      </c>
      <c r="V155">
        <f t="shared" si="28"/>
        <v>-0.52235360194320912</v>
      </c>
      <c r="W155">
        <v>-0.51443935870693103</v>
      </c>
      <c r="X155">
        <f t="shared" si="29"/>
        <v>-7.9142432362780957E-3</v>
      </c>
    </row>
    <row r="156" spans="1:24" x14ac:dyDescent="0.25">
      <c r="A156" t="s">
        <v>182</v>
      </c>
      <c r="B156">
        <v>1146.5999999999999</v>
      </c>
      <c r="C156">
        <v>1825</v>
      </c>
      <c r="D156">
        <v>167.70599999999999</v>
      </c>
      <c r="E156">
        <v>58.841999999999999</v>
      </c>
      <c r="F156">
        <v>1.0241297155697099E-2</v>
      </c>
      <c r="G156">
        <f t="shared" si="20"/>
        <v>4.1598801227767268E-2</v>
      </c>
      <c r="H156">
        <v>1.4002319910991099E-2</v>
      </c>
      <c r="I156">
        <f t="shared" si="21"/>
        <v>5.7196689320107463E-2</v>
      </c>
      <c r="J156">
        <v>4.7753276719237903E-3</v>
      </c>
      <c r="K156">
        <f t="shared" si="22"/>
        <v>1.9238569315548792E-2</v>
      </c>
      <c r="L156" s="6">
        <f>'Accessory Variables'!B155</f>
        <v>14865.7</v>
      </c>
      <c r="M156">
        <f t="shared" si="23"/>
        <v>1373.1479999999999</v>
      </c>
      <c r="N156">
        <f>(M156/M155)^4</f>
        <v>1.125287300663947</v>
      </c>
      <c r="O156">
        <f>(1+G156+K156)</f>
        <v>1.0608373705433161</v>
      </c>
      <c r="P156">
        <f>(N156-O156)*(M155/L155)*100</f>
        <v>0.58427138602316975</v>
      </c>
      <c r="Q156">
        <v>0.52067577423706701</v>
      </c>
      <c r="R156" s="6">
        <f t="shared" si="25"/>
        <v>6.3595611786102735E-2</v>
      </c>
      <c r="S156">
        <f t="shared" si="24"/>
        <v>1598.452</v>
      </c>
      <c r="T156">
        <f t="shared" si="26"/>
        <v>1.0569232065692826</v>
      </c>
      <c r="U156">
        <f t="shared" si="27"/>
        <v>1.0764352586356563</v>
      </c>
      <c r="V156">
        <f t="shared" si="28"/>
        <v>-0.20916179480942962</v>
      </c>
      <c r="W156">
        <v>-0.213099176267806</v>
      </c>
      <c r="X156">
        <f t="shared" si="29"/>
        <v>3.9373814583763822E-3</v>
      </c>
    </row>
    <row r="157" spans="1:24" x14ac:dyDescent="0.25">
      <c r="A157" t="s">
        <v>183</v>
      </c>
      <c r="B157">
        <v>1170.2</v>
      </c>
      <c r="C157">
        <v>1858.8</v>
      </c>
      <c r="D157">
        <v>163.74100000000001</v>
      </c>
      <c r="E157">
        <v>56.868000000000002</v>
      </c>
      <c r="F157">
        <v>7.49972057672976E-3</v>
      </c>
      <c r="G157">
        <f t="shared" si="20"/>
        <v>3.0338047634280496E-2</v>
      </c>
      <c r="H157">
        <v>1.3517141556455701E-2</v>
      </c>
      <c r="I157">
        <f t="shared" si="21"/>
        <v>5.5174757341253766E-2</v>
      </c>
      <c r="J157">
        <v>4.57507442633998E-3</v>
      </c>
      <c r="K157">
        <f t="shared" si="22"/>
        <v>1.8426269028649855E-2</v>
      </c>
      <c r="L157" s="6">
        <f>'Accessory Variables'!B156</f>
        <v>14899</v>
      </c>
      <c r="M157">
        <f t="shared" si="23"/>
        <v>1390.809</v>
      </c>
      <c r="N157">
        <f>(M157/M156)^4</f>
        <v>1.0524478244585547</v>
      </c>
      <c r="O157">
        <f>(1+G157+K157)</f>
        <v>1.0487643166629304</v>
      </c>
      <c r="P157">
        <f>(N157-O157)*(M156/L156)*100</f>
        <v>3.4024643054453824E-2</v>
      </c>
      <c r="Q157">
        <v>-8.3511333180075198E-3</v>
      </c>
      <c r="R157" s="6">
        <f t="shared" si="25"/>
        <v>4.2375776372461343E-2</v>
      </c>
      <c r="S157">
        <f t="shared" si="24"/>
        <v>1638.191</v>
      </c>
      <c r="T157">
        <f t="shared" si="26"/>
        <v>1.1032139509781265</v>
      </c>
      <c r="U157">
        <f t="shared" si="27"/>
        <v>1.0736010263699036</v>
      </c>
      <c r="V157">
        <f t="shared" si="28"/>
        <v>0.31841647931724049</v>
      </c>
      <c r="W157">
        <v>0.28803164680184501</v>
      </c>
      <c r="X157">
        <f t="shared" si="29"/>
        <v>3.0384832515395477E-2</v>
      </c>
    </row>
    <row r="158" spans="1:24" x14ac:dyDescent="0.25">
      <c r="A158" t="s">
        <v>184</v>
      </c>
      <c r="B158">
        <v>1179.8</v>
      </c>
      <c r="C158">
        <v>1842</v>
      </c>
      <c r="D158">
        <v>170.095</v>
      </c>
      <c r="E158">
        <v>58.177</v>
      </c>
      <c r="F158">
        <v>-4.75921057010686E-3</v>
      </c>
      <c r="G158">
        <f t="shared" si="20"/>
        <v>-1.8901372441997966E-2</v>
      </c>
      <c r="H158">
        <v>-1.2012392458567001E-2</v>
      </c>
      <c r="I158">
        <f t="shared" si="21"/>
        <v>-4.7190697013297256E-2</v>
      </c>
      <c r="J158">
        <v>4.3244644498383602E-3</v>
      </c>
      <c r="K158">
        <f t="shared" si="22"/>
        <v>1.7410387592861731E-2</v>
      </c>
      <c r="L158" s="6">
        <f>'Accessory Variables'!B157</f>
        <v>14608.2</v>
      </c>
      <c r="M158">
        <f t="shared" si="23"/>
        <v>1408.0719999999999</v>
      </c>
      <c r="N158">
        <f>(M158/M157)^4</f>
        <v>1.0505808505993326</v>
      </c>
      <c r="O158">
        <f>(1+G158+K158)</f>
        <v>0.99850901515086377</v>
      </c>
      <c r="P158">
        <f>(N158-O158)*(M157/L157)*100</f>
        <v>0.48608616275085226</v>
      </c>
      <c r="Q158">
        <v>0.50948688074128301</v>
      </c>
      <c r="R158" s="6">
        <f t="shared" si="25"/>
        <v>-2.3400717990430753E-2</v>
      </c>
      <c r="S158">
        <f t="shared" si="24"/>
        <v>1613.7280000000001</v>
      </c>
      <c r="T158">
        <f t="shared" si="26"/>
        <v>0.94159294462693699</v>
      </c>
      <c r="U158">
        <f t="shared" si="27"/>
        <v>0.97021969057956448</v>
      </c>
      <c r="V158">
        <f t="shared" si="28"/>
        <v>-0.31475990052272484</v>
      </c>
      <c r="W158">
        <v>-0.30193921413894698</v>
      </c>
      <c r="X158">
        <f t="shared" si="29"/>
        <v>-1.2820686383777868E-2</v>
      </c>
    </row>
    <row r="159" spans="1:24" x14ac:dyDescent="0.25">
      <c r="A159" t="s">
        <v>185</v>
      </c>
      <c r="B159">
        <v>1185.2</v>
      </c>
      <c r="C159">
        <v>1836.8</v>
      </c>
      <c r="D159">
        <v>164.15600000000001</v>
      </c>
      <c r="E159">
        <v>58.334000000000003</v>
      </c>
      <c r="F159">
        <v>-8.3935259497057695E-3</v>
      </c>
      <c r="G159">
        <f t="shared" si="20"/>
        <v>-3.3153756506746013E-2</v>
      </c>
      <c r="H159">
        <v>-1.28695327800056E-2</v>
      </c>
      <c r="I159">
        <f t="shared" si="21"/>
        <v>-5.0492880503548832E-2</v>
      </c>
      <c r="J159">
        <v>3.9831989956942097E-3</v>
      </c>
      <c r="K159">
        <f t="shared" si="22"/>
        <v>1.6028244267676017E-2</v>
      </c>
      <c r="L159" s="6">
        <f>'Accessory Variables'!B158</f>
        <v>14430.9</v>
      </c>
      <c r="M159">
        <f t="shared" si="23"/>
        <v>1407.69</v>
      </c>
      <c r="N159">
        <f>(M159/M158)^4</f>
        <v>0.99891526973832179</v>
      </c>
      <c r="O159">
        <f>(1+G159+K159)</f>
        <v>0.98287448776093</v>
      </c>
      <c r="P159">
        <f>(N159-O159)*(M158/L158)*100</f>
        <v>0.15461573609664436</v>
      </c>
      <c r="Q159">
        <v>0.180257725978727</v>
      </c>
      <c r="R159" s="6">
        <f t="shared" si="25"/>
        <v>-2.5641989882082633E-2</v>
      </c>
      <c r="S159">
        <f t="shared" si="24"/>
        <v>1614.31</v>
      </c>
      <c r="T159">
        <f t="shared" si="26"/>
        <v>1.0014434029229855</v>
      </c>
      <c r="U159">
        <f t="shared" si="27"/>
        <v>0.96553536376412719</v>
      </c>
      <c r="V159">
        <f t="shared" si="28"/>
        <v>0.39666631217909198</v>
      </c>
      <c r="W159">
        <v>0.420239752880536</v>
      </c>
      <c r="X159">
        <f t="shared" si="29"/>
        <v>-2.3573440701444015E-2</v>
      </c>
    </row>
    <row r="160" spans="1:24" x14ac:dyDescent="0.25">
      <c r="A160" t="s">
        <v>186</v>
      </c>
      <c r="B160">
        <v>1213.5</v>
      </c>
      <c r="C160">
        <v>1857</v>
      </c>
      <c r="D160">
        <v>199.23599999999999</v>
      </c>
      <c r="E160">
        <v>59.643000000000001</v>
      </c>
      <c r="F160">
        <v>1.79858136894362E-4</v>
      </c>
      <c r="G160">
        <f t="shared" si="20"/>
        <v>7.1962666454750135E-4</v>
      </c>
      <c r="H160">
        <v>2.3027869626830498E-3</v>
      </c>
      <c r="I160">
        <f t="shared" si="21"/>
        <v>9.2430136907561966E-3</v>
      </c>
      <c r="J160">
        <v>3.7336761225861301E-3</v>
      </c>
      <c r="K160">
        <f t="shared" si="22"/>
        <v>1.5018554903827308E-2</v>
      </c>
      <c r="L160" s="6">
        <f>'Accessory Variables'!B159</f>
        <v>14381.2</v>
      </c>
      <c r="M160">
        <f t="shared" si="23"/>
        <v>1472.3789999999999</v>
      </c>
      <c r="N160">
        <f>(M160/M159)^4</f>
        <v>1.1968793020809918</v>
      </c>
      <c r="O160">
        <f>(1+G160+K160)</f>
        <v>1.0157381815683748</v>
      </c>
      <c r="P160">
        <f>(N160-O160)*(M159/L159)*100</f>
        <v>1.7669760301464623</v>
      </c>
      <c r="Q160">
        <v>1.63744361308262</v>
      </c>
      <c r="R160" s="6">
        <f t="shared" si="25"/>
        <v>0.12953241706384233</v>
      </c>
      <c r="S160">
        <f t="shared" si="24"/>
        <v>1598.1210000000001</v>
      </c>
      <c r="T160">
        <f t="shared" si="26"/>
        <v>0.96048565992977208</v>
      </c>
      <c r="U160">
        <f t="shared" si="27"/>
        <v>1.0242615685945835</v>
      </c>
      <c r="V160">
        <f t="shared" si="28"/>
        <v>-0.71342804063981957</v>
      </c>
      <c r="W160">
        <v>-0.72761331981896504</v>
      </c>
      <c r="X160">
        <f t="shared" si="29"/>
        <v>1.4185279179145471E-2</v>
      </c>
    </row>
    <row r="161" spans="1:24" x14ac:dyDescent="0.25">
      <c r="A161" t="s">
        <v>187</v>
      </c>
      <c r="B161">
        <v>1228.3</v>
      </c>
      <c r="C161">
        <v>1863.8</v>
      </c>
      <c r="D161">
        <v>201.476</v>
      </c>
      <c r="E161">
        <v>67.126000000000005</v>
      </c>
      <c r="F161">
        <v>3.0570384939590002E-3</v>
      </c>
      <c r="G161">
        <f t="shared" si="20"/>
        <v>1.228434124731681E-2</v>
      </c>
      <c r="H161">
        <v>5.2076583210602899E-3</v>
      </c>
      <c r="I161">
        <f t="shared" si="21"/>
        <v>2.0993917171486576E-2</v>
      </c>
      <c r="J161">
        <v>3.5218646672565699E-3</v>
      </c>
      <c r="K161">
        <f t="shared" si="22"/>
        <v>1.4162054741507335E-2</v>
      </c>
      <c r="L161" s="6">
        <f>'Accessory Variables'!B160</f>
        <v>14448.9</v>
      </c>
      <c r="M161">
        <f t="shared" si="23"/>
        <v>1496.9019999999998</v>
      </c>
      <c r="N161">
        <f>(M161/M160)^4</f>
        <v>1.0683043973369555</v>
      </c>
      <c r="O161">
        <f>(1+G161+K161)</f>
        <v>1.0264463959888241</v>
      </c>
      <c r="P161">
        <f>(N161-O161)*(M160/L160)*100</f>
        <v>0.42855145722860588</v>
      </c>
      <c r="Q161">
        <v>0.40133471166365903</v>
      </c>
      <c r="R161" s="6">
        <f t="shared" si="25"/>
        <v>2.7216745564946854E-2</v>
      </c>
      <c r="S161">
        <f t="shared" si="24"/>
        <v>1595.1980000000001</v>
      </c>
      <c r="T161">
        <f t="shared" si="26"/>
        <v>0.99270395565104108</v>
      </c>
      <c r="U161">
        <f t="shared" si="27"/>
        <v>1.0351559719129939</v>
      </c>
      <c r="V161">
        <f t="shared" si="28"/>
        <v>-0.47175102690017751</v>
      </c>
      <c r="W161">
        <v>-0.47440837459625801</v>
      </c>
      <c r="X161">
        <f t="shared" si="29"/>
        <v>2.6573476960805031E-3</v>
      </c>
    </row>
    <row r="162" spans="1:24" x14ac:dyDescent="0.25">
      <c r="A162" t="s">
        <v>188</v>
      </c>
      <c r="B162">
        <v>1256.2</v>
      </c>
      <c r="C162">
        <v>1864.6</v>
      </c>
      <c r="D162">
        <v>210.15600000000001</v>
      </c>
      <c r="E162">
        <v>68.543000000000006</v>
      </c>
      <c r="F162">
        <v>7.6865328806572401E-3</v>
      </c>
      <c r="G162">
        <f t="shared" si="20"/>
        <v>3.1102448306919328E-2</v>
      </c>
      <c r="H162">
        <v>7.2084109849150898E-3</v>
      </c>
      <c r="I162">
        <f t="shared" si="21"/>
        <v>2.9146912003610304E-2</v>
      </c>
      <c r="J162">
        <v>3.4282929885316401E-3</v>
      </c>
      <c r="K162">
        <f t="shared" si="22"/>
        <v>1.3783852422709408E-2</v>
      </c>
      <c r="L162" s="6">
        <f>'Accessory Variables'!B161</f>
        <v>14651.2</v>
      </c>
      <c r="M162">
        <f t="shared" si="23"/>
        <v>1534.8989999999999</v>
      </c>
      <c r="N162">
        <f>(M162/M161)^4</f>
        <v>1.1054668862037962</v>
      </c>
      <c r="O162">
        <f>(1+G162+K162)</f>
        <v>1.0448863007296287</v>
      </c>
      <c r="P162">
        <f>(N162-O162)*(M161/L161)*100</f>
        <v>0.6276131716424932</v>
      </c>
      <c r="Q162">
        <v>0.59861481472984801</v>
      </c>
      <c r="R162" s="6">
        <f t="shared" si="25"/>
        <v>2.8998356912645185E-2</v>
      </c>
      <c r="S162">
        <f t="shared" si="24"/>
        <v>1585.9009999999998</v>
      </c>
      <c r="T162">
        <f t="shared" si="26"/>
        <v>0.97689054442138523</v>
      </c>
      <c r="U162">
        <f t="shared" si="27"/>
        <v>1.0429307644263197</v>
      </c>
      <c r="V162">
        <f t="shared" si="28"/>
        <v>-0.72910205532207628</v>
      </c>
      <c r="W162">
        <v>-0.73140668787253804</v>
      </c>
      <c r="X162">
        <f t="shared" si="29"/>
        <v>2.3046325504617604E-3</v>
      </c>
    </row>
    <row r="163" spans="1:24" x14ac:dyDescent="0.25">
      <c r="A163" t="s">
        <v>189</v>
      </c>
      <c r="B163">
        <v>1278.4000000000001</v>
      </c>
      <c r="C163">
        <v>1855.5</v>
      </c>
      <c r="D163">
        <v>224.35599999999999</v>
      </c>
      <c r="E163">
        <v>64.721000000000004</v>
      </c>
      <c r="F163">
        <v>6.3714098273157703E-3</v>
      </c>
      <c r="G163">
        <f t="shared" si="20"/>
        <v>2.5730244722372619E-2</v>
      </c>
      <c r="H163">
        <v>9.97300190848582E-3</v>
      </c>
      <c r="I163">
        <f t="shared" si="21"/>
        <v>4.04927498184664E-2</v>
      </c>
      <c r="J163">
        <v>3.4628280726096698E-3</v>
      </c>
      <c r="K163">
        <f t="shared" si="22"/>
        <v>1.392342559734483E-2</v>
      </c>
      <c r="L163" s="6">
        <f>'Accessory Variables'!B162</f>
        <v>14764.6</v>
      </c>
      <c r="M163">
        <f t="shared" si="23"/>
        <v>1567.4770000000001</v>
      </c>
      <c r="N163">
        <f>(M163/M162)^4</f>
        <v>1.0876408122954224</v>
      </c>
      <c r="O163">
        <f>(1+G163+K163)</f>
        <v>1.0396536703197174</v>
      </c>
      <c r="P163">
        <f>(N163-O163)*(M162/L162)*100</f>
        <v>0.50272616735398856</v>
      </c>
      <c r="Q163">
        <v>0.45354947087821201</v>
      </c>
      <c r="R163" s="6">
        <f t="shared" si="25"/>
        <v>4.9176696475776549E-2</v>
      </c>
      <c r="S163">
        <f t="shared" si="24"/>
        <v>1566.423</v>
      </c>
      <c r="T163">
        <f t="shared" si="26"/>
        <v>0.95176978475653595</v>
      </c>
      <c r="U163">
        <f t="shared" si="27"/>
        <v>1.0544161754158112</v>
      </c>
      <c r="V163">
        <f t="shared" si="28"/>
        <v>-1.1110831439945896</v>
      </c>
      <c r="W163">
        <v>-1.11612381888951</v>
      </c>
      <c r="X163">
        <f t="shared" si="29"/>
        <v>5.0406748949203273E-3</v>
      </c>
    </row>
    <row r="164" spans="1:24" x14ac:dyDescent="0.25">
      <c r="A164" t="s">
        <v>190</v>
      </c>
      <c r="B164">
        <v>1305</v>
      </c>
      <c r="C164">
        <v>1860.7</v>
      </c>
      <c r="D164">
        <v>220.14400000000001</v>
      </c>
      <c r="E164">
        <v>73.736999999999995</v>
      </c>
      <c r="F164">
        <v>7.6679999116080503E-3</v>
      </c>
      <c r="G164">
        <f t="shared" si="20"/>
        <v>3.1026595898593579E-2</v>
      </c>
      <c r="H164">
        <v>6.7289633478897501E-3</v>
      </c>
      <c r="I164">
        <f t="shared" si="21"/>
        <v>2.7188747849684614E-2</v>
      </c>
      <c r="J164">
        <v>3.55457745464594E-3</v>
      </c>
      <c r="K164">
        <f t="shared" si="22"/>
        <v>1.429429975215557E-2</v>
      </c>
      <c r="L164" s="6">
        <f>'Accessory Variables'!B163</f>
        <v>14980.2</v>
      </c>
      <c r="M164">
        <f t="shared" si="23"/>
        <v>1598.8810000000001</v>
      </c>
      <c r="N164">
        <f>(M164/M163)^4</f>
        <v>1.0825796488387549</v>
      </c>
      <c r="O164">
        <f>(1+G164+K164)</f>
        <v>1.0453208956507491</v>
      </c>
      <c r="P164">
        <f>(N164-O164)*(M163/L163)*100</f>
        <v>0.39555584757376228</v>
      </c>
      <c r="Q164">
        <v>0.38204201570112301</v>
      </c>
      <c r="R164" s="6">
        <f t="shared" si="25"/>
        <v>1.351383187263927E-2</v>
      </c>
      <c r="S164">
        <f t="shared" si="24"/>
        <v>1566.819</v>
      </c>
      <c r="T164">
        <f t="shared" si="26"/>
        <v>1.0010116046346222</v>
      </c>
      <c r="U164">
        <f t="shared" si="27"/>
        <v>1.0414830476018402</v>
      </c>
      <c r="V164">
        <f t="shared" si="28"/>
        <v>-0.42937430819011979</v>
      </c>
      <c r="W164">
        <v>-0.42735079483718902</v>
      </c>
      <c r="X164">
        <f t="shared" si="29"/>
        <v>-2.0235133529307725E-3</v>
      </c>
    </row>
    <row r="165" spans="1:24" x14ac:dyDescent="0.25">
      <c r="A165" t="s">
        <v>191</v>
      </c>
      <c r="B165">
        <v>1304.3</v>
      </c>
      <c r="C165">
        <v>1854</v>
      </c>
      <c r="D165">
        <v>234.10900000000001</v>
      </c>
      <c r="E165">
        <v>74.820999999999998</v>
      </c>
      <c r="F165">
        <v>3.96929824561387E-3</v>
      </c>
      <c r="G165">
        <f t="shared" si="20"/>
        <v>1.5971975352453871E-2</v>
      </c>
      <c r="H165">
        <v>5.2762294988153401E-3</v>
      </c>
      <c r="I165">
        <f t="shared" si="21"/>
        <v>2.1272537887915943E-2</v>
      </c>
      <c r="J165">
        <v>3.72568830512754E-3</v>
      </c>
      <c r="K165">
        <f t="shared" si="22"/>
        <v>1.4986244794708892E-2</v>
      </c>
      <c r="L165" s="6">
        <f>'Accessory Variables'!B164</f>
        <v>15141.6</v>
      </c>
      <c r="M165">
        <f t="shared" si="23"/>
        <v>1613.2299999999998</v>
      </c>
      <c r="N165">
        <f>(M165/M164)^4</f>
        <v>1.0363837428544107</v>
      </c>
      <c r="O165">
        <f>(1+G165+K165)</f>
        <v>1.0309582201471628</v>
      </c>
      <c r="P165">
        <f>(N165-O165)*(M164/L164)*100</f>
        <v>5.7908206644018752E-2</v>
      </c>
      <c r="Q165">
        <v>4.5780204568535203E-2</v>
      </c>
      <c r="R165" s="6">
        <f t="shared" si="25"/>
        <v>1.2128002075483549E-2</v>
      </c>
      <c r="S165">
        <f t="shared" si="24"/>
        <v>1545.0700000000002</v>
      </c>
      <c r="T165">
        <f t="shared" si="26"/>
        <v>0.94562146720103357</v>
      </c>
      <c r="U165">
        <f t="shared" si="27"/>
        <v>1.0362587826826248</v>
      </c>
      <c r="V165">
        <f t="shared" si="28"/>
        <v>-0.94799981312366532</v>
      </c>
      <c r="W165">
        <v>-0.95847656026883898</v>
      </c>
      <c r="X165">
        <f t="shared" si="29"/>
        <v>1.0476747145173659E-2</v>
      </c>
    </row>
    <row r="166" spans="1:24" x14ac:dyDescent="0.25">
      <c r="A166" t="s">
        <v>192</v>
      </c>
      <c r="B166">
        <v>1312.9</v>
      </c>
      <c r="C166">
        <v>1851.4</v>
      </c>
      <c r="D166">
        <v>216.791</v>
      </c>
      <c r="E166">
        <v>75.022000000000006</v>
      </c>
      <c r="F166">
        <v>8.1365632030756495E-3</v>
      </c>
      <c r="G166">
        <f t="shared" si="20"/>
        <v>3.2945633840853361E-2</v>
      </c>
      <c r="H166">
        <v>8.4135983787598807E-3</v>
      </c>
      <c r="I166">
        <f t="shared" si="21"/>
        <v>3.4081512700814276E-2</v>
      </c>
      <c r="J166">
        <v>3.8548428608196099E-3</v>
      </c>
      <c r="K166">
        <f t="shared" si="22"/>
        <v>1.5508759673966033E-2</v>
      </c>
      <c r="L166" s="6">
        <f>'Accessory Variables'!B165</f>
        <v>15309.5</v>
      </c>
      <c r="M166">
        <f t="shared" si="23"/>
        <v>1604.713</v>
      </c>
      <c r="N166">
        <f>(M166/M165)^4</f>
        <v>0.9790487674899585</v>
      </c>
      <c r="O166">
        <f>(1+G166+K166)</f>
        <v>1.0484543935148194</v>
      </c>
      <c r="P166">
        <f>(N166-O166)*(M165/L165)*100</f>
        <v>-0.73946767892485821</v>
      </c>
      <c r="Q166">
        <v>-0.73624304327126699</v>
      </c>
      <c r="R166" s="6">
        <f t="shared" si="25"/>
        <v>-3.2246356535912124E-3</v>
      </c>
      <c r="S166">
        <f t="shared" si="24"/>
        <v>1559.5870000000002</v>
      </c>
      <c r="T166">
        <f t="shared" si="26"/>
        <v>1.0381157628374542</v>
      </c>
      <c r="U166">
        <f t="shared" si="27"/>
        <v>1.0495902723747803</v>
      </c>
      <c r="V166">
        <f t="shared" si="28"/>
        <v>-0.11708749703357921</v>
      </c>
      <c r="W166">
        <v>-0.120160112068446</v>
      </c>
      <c r="X166">
        <f t="shared" si="29"/>
        <v>3.0726150348667908E-3</v>
      </c>
    </row>
    <row r="167" spans="1:24" x14ac:dyDescent="0.25">
      <c r="A167" t="s">
        <v>193</v>
      </c>
      <c r="B167">
        <v>1306</v>
      </c>
      <c r="C167">
        <v>1849.8</v>
      </c>
      <c r="D167">
        <v>218.05500000000001</v>
      </c>
      <c r="E167">
        <v>70.503</v>
      </c>
      <c r="F167">
        <v>8.9809006900885002E-3</v>
      </c>
      <c r="G167">
        <f t="shared" si="20"/>
        <v>3.6410446203908098E-2</v>
      </c>
      <c r="H167">
        <v>1.0172400167094E-2</v>
      </c>
      <c r="I167">
        <f t="shared" si="21"/>
        <v>4.1314688194287186E-2</v>
      </c>
      <c r="J167">
        <v>3.98247483178449E-3</v>
      </c>
      <c r="K167">
        <f t="shared" si="22"/>
        <v>1.6025312863284125E-2</v>
      </c>
      <c r="L167" s="6">
        <f>'Accessory Variables'!B166</f>
        <v>15351.4</v>
      </c>
      <c r="M167">
        <f t="shared" si="23"/>
        <v>1594.558</v>
      </c>
      <c r="N167">
        <f>(M167/M166)^4</f>
        <v>0.97492632963296089</v>
      </c>
      <c r="O167">
        <f>(1+G167+K167)</f>
        <v>1.0524357590671922</v>
      </c>
      <c r="P167">
        <f>(N167-O167)*(M166/L166)*100</f>
        <v>-0.8124392634357338</v>
      </c>
      <c r="Q167">
        <v>-0.81510932242054901</v>
      </c>
      <c r="R167" s="6">
        <f t="shared" si="25"/>
        <v>2.6700589848152045E-3</v>
      </c>
      <c r="S167">
        <f t="shared" si="24"/>
        <v>1561.242</v>
      </c>
      <c r="T167">
        <f t="shared" si="26"/>
        <v>1.0042514748827926</v>
      </c>
      <c r="U167">
        <f t="shared" si="27"/>
        <v>1.0573400010575713</v>
      </c>
      <c r="V167">
        <f t="shared" si="28"/>
        <v>-0.54081567178121126</v>
      </c>
      <c r="W167">
        <v>-0.53609401567797899</v>
      </c>
      <c r="X167">
        <f t="shared" si="29"/>
        <v>-4.7216561032322746E-3</v>
      </c>
    </row>
    <row r="168" spans="1:24" x14ac:dyDescent="0.25">
      <c r="A168" t="s">
        <v>194</v>
      </c>
      <c r="B168">
        <v>1312.7</v>
      </c>
      <c r="C168">
        <v>1855.5</v>
      </c>
      <c r="D168">
        <v>226.20400000000001</v>
      </c>
      <c r="E168">
        <v>69.144999999999996</v>
      </c>
      <c r="F168">
        <v>9.0512798488233698E-3</v>
      </c>
      <c r="G168">
        <f t="shared" si="20"/>
        <v>3.669964623707056E-2</v>
      </c>
      <c r="H168">
        <v>1.21599570825044E-2</v>
      </c>
      <c r="I168">
        <f t="shared" si="21"/>
        <v>4.9534229638066529E-2</v>
      </c>
      <c r="J168">
        <v>4.11422215664681E-3</v>
      </c>
      <c r="K168">
        <f t="shared" si="22"/>
        <v>1.6558728419686641E-2</v>
      </c>
      <c r="L168" s="6">
        <f>'Accessory Variables'!B167</f>
        <v>15557.5</v>
      </c>
      <c r="M168">
        <f t="shared" si="23"/>
        <v>1608.049</v>
      </c>
      <c r="N168">
        <f>(M168/M167)^4</f>
        <v>1.0342745306069496</v>
      </c>
      <c r="O168">
        <f>(1+G168+K168)</f>
        <v>1.0532583746567572</v>
      </c>
      <c r="P168">
        <f>(N168-O168)*(M167/L167)*100</f>
        <v>-0.19718618758141324</v>
      </c>
      <c r="Q168">
        <v>-0.21896252180650899</v>
      </c>
      <c r="R168" s="6">
        <f t="shared" si="25"/>
        <v>2.1776334225095756E-2</v>
      </c>
      <c r="S168">
        <f t="shared" si="24"/>
        <v>1560.1510000000001</v>
      </c>
      <c r="T168">
        <f t="shared" si="26"/>
        <v>0.99720771810601561</v>
      </c>
      <c r="U168">
        <f t="shared" si="27"/>
        <v>1.0660929580577532</v>
      </c>
      <c r="V168">
        <f t="shared" si="28"/>
        <v>-0.70056496340874874</v>
      </c>
      <c r="W168">
        <v>-0.69222139824232098</v>
      </c>
      <c r="X168">
        <f t="shared" si="29"/>
        <v>-8.3435651664277577E-3</v>
      </c>
    </row>
    <row r="169" spans="1:24" x14ac:dyDescent="0.25">
      <c r="A169" t="s">
        <v>195</v>
      </c>
      <c r="B169">
        <v>1288.7</v>
      </c>
      <c r="C169">
        <v>1848.3</v>
      </c>
      <c r="D169">
        <v>210.56100000000001</v>
      </c>
      <c r="E169">
        <v>65.915999999999997</v>
      </c>
      <c r="F169">
        <v>3.47950073952696E-3</v>
      </c>
      <c r="G169">
        <f t="shared" si="20"/>
        <v>1.3990813161287363E-2</v>
      </c>
      <c r="H169">
        <v>5.1125195998322796E-3</v>
      </c>
      <c r="I169">
        <f t="shared" si="21"/>
        <v>2.0607440743686478E-2</v>
      </c>
      <c r="J169">
        <v>4.2273500505811698E-3</v>
      </c>
      <c r="K169">
        <f t="shared" si="22"/>
        <v>1.7016925631620827E-2</v>
      </c>
      <c r="L169" s="6">
        <f>'Accessory Variables'!B168</f>
        <v>15647.7</v>
      </c>
      <c r="M169">
        <f t="shared" si="23"/>
        <v>1565.1769999999999</v>
      </c>
      <c r="N169">
        <f>(M169/M168)^4</f>
        <v>0.89754600115579652</v>
      </c>
      <c r="O169">
        <f>(1+G169+K169)</f>
        <v>1.0310077387929082</v>
      </c>
      <c r="P169">
        <f>(N169-O169)*(M168/L168)*100</f>
        <v>-1.3794826530330695</v>
      </c>
      <c r="Q169">
        <v>-1.43328822953702</v>
      </c>
      <c r="R169" s="6">
        <f t="shared" si="25"/>
        <v>5.3805576503950459E-2</v>
      </c>
      <c r="S169">
        <f t="shared" si="24"/>
        <v>1571.8230000000001</v>
      </c>
      <c r="T169">
        <f t="shared" si="26"/>
        <v>1.0302628081052121</v>
      </c>
      <c r="U169">
        <f t="shared" si="27"/>
        <v>1.0376243663753073</v>
      </c>
      <c r="V169">
        <f t="shared" si="28"/>
        <v>-7.3823830928152451E-2</v>
      </c>
      <c r="W169">
        <v>-7.1734795393740794E-2</v>
      </c>
      <c r="X169">
        <f t="shared" si="29"/>
        <v>-2.0890355344116568E-3</v>
      </c>
    </row>
    <row r="170" spans="1:24" x14ac:dyDescent="0.25">
      <c r="A170" t="s">
        <v>196</v>
      </c>
      <c r="B170">
        <v>1291.7</v>
      </c>
      <c r="C170">
        <v>1839.1</v>
      </c>
      <c r="D170">
        <v>198.40899999999999</v>
      </c>
      <c r="E170">
        <v>70.531000000000006</v>
      </c>
      <c r="F170">
        <v>-1.3360761775496101E-3</v>
      </c>
      <c r="G170">
        <f t="shared" si="20"/>
        <v>-5.3336036498146111E-3</v>
      </c>
      <c r="H170">
        <v>-1.23043120021982E-3</v>
      </c>
      <c r="I170">
        <f t="shared" si="21"/>
        <v>-4.912648484255433E-3</v>
      </c>
      <c r="J170">
        <v>4.2939709945919403E-3</v>
      </c>
      <c r="K170">
        <f t="shared" si="22"/>
        <v>1.7286830131907793E-2</v>
      </c>
      <c r="L170" s="6">
        <f>'Accessory Variables'!B169</f>
        <v>15842.3</v>
      </c>
      <c r="M170">
        <f t="shared" si="23"/>
        <v>1560.6399999999999</v>
      </c>
      <c r="N170">
        <f>(M170/M169)^4</f>
        <v>0.98845546312353705</v>
      </c>
      <c r="O170">
        <f>(1+G170+K170)</f>
        <v>1.0119532264820932</v>
      </c>
      <c r="P170">
        <f>(N170-O170)*(M169/L169)*100</f>
        <v>-0.23503875176706363</v>
      </c>
      <c r="Q170">
        <v>-0.23945435740408999</v>
      </c>
      <c r="R170" s="6">
        <f t="shared" si="25"/>
        <v>4.4156056370263652E-3</v>
      </c>
      <c r="S170">
        <f t="shared" si="24"/>
        <v>1570.1599999999999</v>
      </c>
      <c r="T170">
        <f t="shared" si="26"/>
        <v>0.99577468286911153</v>
      </c>
      <c r="U170">
        <f t="shared" si="27"/>
        <v>1.0123741816476524</v>
      </c>
      <c r="V170">
        <f t="shared" si="28"/>
        <v>-0.16674318889410195</v>
      </c>
      <c r="W170">
        <v>-0.16024209581769799</v>
      </c>
      <c r="X170">
        <f t="shared" si="29"/>
        <v>-6.5010930764039521E-3</v>
      </c>
    </row>
    <row r="171" spans="1:24" x14ac:dyDescent="0.25">
      <c r="A171" t="s">
        <v>197</v>
      </c>
      <c r="B171">
        <v>1296.0999999999999</v>
      </c>
      <c r="C171">
        <v>1847.9</v>
      </c>
      <c r="D171">
        <v>195.452</v>
      </c>
      <c r="E171">
        <v>67.106999999999999</v>
      </c>
      <c r="F171">
        <v>3.4614567848798598E-3</v>
      </c>
      <c r="G171">
        <f t="shared" si="20"/>
        <v>1.3917883277834164E-2</v>
      </c>
      <c r="H171">
        <v>1.2121478776412601E-2</v>
      </c>
      <c r="I171">
        <f t="shared" si="21"/>
        <v>4.9374642228027898E-2</v>
      </c>
      <c r="J171">
        <v>4.35406323198118E-3</v>
      </c>
      <c r="K171">
        <f t="shared" si="22"/>
        <v>1.7530330662094196E-2</v>
      </c>
      <c r="L171" s="6">
        <f>'Accessory Variables'!B170</f>
        <v>16068.8</v>
      </c>
      <c r="M171">
        <f t="shared" si="23"/>
        <v>1558.6589999999999</v>
      </c>
      <c r="N171">
        <f>(M171/M170)^4</f>
        <v>0.9949322551920351</v>
      </c>
      <c r="O171">
        <f>(1+G171+K171)</f>
        <v>1.0314482139399284</v>
      </c>
      <c r="P171">
        <f>(N171-O171)*(M170/L170)*100</f>
        <v>-0.35972217329751449</v>
      </c>
      <c r="Q171">
        <v>-0.414506264793157</v>
      </c>
      <c r="R171" s="6">
        <f t="shared" si="25"/>
        <v>5.4784091495642506E-2</v>
      </c>
      <c r="S171">
        <f t="shared" si="24"/>
        <v>1585.3410000000001</v>
      </c>
      <c r="T171">
        <f t="shared" si="26"/>
        <v>1.0392382622032428</v>
      </c>
      <c r="U171">
        <f t="shared" si="27"/>
        <v>1.0669049728901221</v>
      </c>
      <c r="V171">
        <f t="shared" si="28"/>
        <v>-0.27420994711696167</v>
      </c>
      <c r="W171">
        <v>-0.27389863196144398</v>
      </c>
      <c r="X171">
        <f t="shared" si="29"/>
        <v>-3.1131515551768851E-4</v>
      </c>
    </row>
    <row r="172" spans="1:24" x14ac:dyDescent="0.25">
      <c r="A172" t="s">
        <v>198</v>
      </c>
      <c r="B172">
        <v>1288.5999999999999</v>
      </c>
      <c r="C172">
        <v>1841.8</v>
      </c>
      <c r="D172">
        <v>185.57599999999999</v>
      </c>
      <c r="E172">
        <v>67.67</v>
      </c>
      <c r="F172">
        <v>2.2114997989546299E-3</v>
      </c>
      <c r="G172">
        <f t="shared" si="20"/>
        <v>8.8753868713080664E-3</v>
      </c>
      <c r="H172">
        <v>9.7810139651155495E-5</v>
      </c>
      <c r="I172">
        <f t="shared" si="21"/>
        <v>3.9129796328807309E-4</v>
      </c>
      <c r="J172">
        <v>4.4244578225867102E-3</v>
      </c>
      <c r="K172">
        <f t="shared" si="22"/>
        <v>1.7815633085386917E-2</v>
      </c>
      <c r="L172" s="6">
        <f>'Accessory Variables'!B171</f>
        <v>16207.1</v>
      </c>
      <c r="M172">
        <f t="shared" si="23"/>
        <v>1541.846</v>
      </c>
      <c r="N172">
        <f>(M172/M171)^4</f>
        <v>0.95754578162691439</v>
      </c>
      <c r="O172">
        <f>(1+G172+K172)</f>
        <v>1.026691019956695</v>
      </c>
      <c r="P172">
        <f>(N172-O172)*(M171/L171)*100</f>
        <v>-0.67070252931057373</v>
      </c>
      <c r="Q172">
        <v>-0.66629306898660101</v>
      </c>
      <c r="R172" s="6">
        <f t="shared" si="25"/>
        <v>-4.4094603239727137E-3</v>
      </c>
      <c r="S172">
        <f t="shared" si="24"/>
        <v>1588.5539999999999</v>
      </c>
      <c r="T172">
        <f t="shared" si="26"/>
        <v>1.0081314514730886</v>
      </c>
      <c r="U172">
        <f t="shared" si="27"/>
        <v>1.018206931048675</v>
      </c>
      <c r="V172">
        <f t="shared" si="28"/>
        <v>-9.9404254616646759E-2</v>
      </c>
      <c r="W172">
        <v>-9.3622391603886995E-2</v>
      </c>
      <c r="X172">
        <f t="shared" si="29"/>
        <v>-5.7818630127597637E-3</v>
      </c>
    </row>
    <row r="173" spans="1:24" x14ac:dyDescent="0.25">
      <c r="A173" t="s">
        <v>199</v>
      </c>
      <c r="B173">
        <v>1293.8</v>
      </c>
      <c r="C173">
        <v>1845.3</v>
      </c>
      <c r="D173">
        <v>189.46</v>
      </c>
      <c r="E173">
        <v>65.88</v>
      </c>
      <c r="F173">
        <v>1.9215541360924099E-3</v>
      </c>
      <c r="G173">
        <f t="shared" si="20"/>
        <v>7.708399160148538E-3</v>
      </c>
      <c r="H173">
        <v>5.9549682691471002E-3</v>
      </c>
      <c r="I173">
        <f t="shared" si="21"/>
        <v>2.4033488908568712E-2</v>
      </c>
      <c r="J173">
        <v>4.45496156068059E-3</v>
      </c>
      <c r="K173">
        <f t="shared" si="22"/>
        <v>1.7939280396486845E-2</v>
      </c>
      <c r="L173" s="6">
        <f>'Accessory Variables'!B172</f>
        <v>16319.5</v>
      </c>
      <c r="M173">
        <f t="shared" si="23"/>
        <v>1549.1399999999999</v>
      </c>
      <c r="N173">
        <f>(M173/M172)^4</f>
        <v>1.0190574725111465</v>
      </c>
      <c r="O173">
        <f>(1+G173+K173)</f>
        <v>1.0256476795566354</v>
      </c>
      <c r="P173">
        <f>(N173-O173)*(M172/L172)*100</f>
        <v>-6.2695265484008861E-2</v>
      </c>
      <c r="Q173">
        <v>-8.7934951576440504E-2</v>
      </c>
      <c r="R173" s="6">
        <f t="shared" si="25"/>
        <v>2.5239686092431643E-2</v>
      </c>
      <c r="S173">
        <f t="shared" si="24"/>
        <v>1589.96</v>
      </c>
      <c r="T173">
        <f t="shared" si="26"/>
        <v>1.0035450296026884</v>
      </c>
      <c r="U173">
        <f t="shared" si="27"/>
        <v>1.0419727693050556</v>
      </c>
      <c r="V173">
        <f t="shared" si="28"/>
        <v>-0.37665306942731336</v>
      </c>
      <c r="W173">
        <v>-0.37423209725145901</v>
      </c>
      <c r="X173">
        <f t="shared" si="29"/>
        <v>-2.4209721758543523E-3</v>
      </c>
    </row>
    <row r="174" spans="1:24" x14ac:dyDescent="0.25">
      <c r="A174" t="s">
        <v>200</v>
      </c>
      <c r="B174">
        <v>1269.5999999999999</v>
      </c>
      <c r="C174">
        <v>1862.7</v>
      </c>
      <c r="D174">
        <v>188.63800000000001</v>
      </c>
      <c r="E174">
        <v>65.507000000000005</v>
      </c>
      <c r="F174">
        <v>1.2223779466158399E-3</v>
      </c>
      <c r="G174">
        <f t="shared" si="20"/>
        <v>4.8984843417090307E-3</v>
      </c>
      <c r="H174">
        <v>1.22499243831828E-2</v>
      </c>
      <c r="I174">
        <f t="shared" si="21"/>
        <v>4.9907436861625243E-2</v>
      </c>
      <c r="J174">
        <v>4.4905046840608698E-3</v>
      </c>
      <c r="K174">
        <f t="shared" si="22"/>
        <v>1.808336913426456E-2</v>
      </c>
      <c r="L174" s="6">
        <f>'Accessory Variables'!B173</f>
        <v>16420.400000000001</v>
      </c>
      <c r="M174">
        <f t="shared" si="23"/>
        <v>1523.7449999999999</v>
      </c>
      <c r="N174">
        <f>(M174/M173)^4</f>
        <v>0.93602296153873366</v>
      </c>
      <c r="O174">
        <f>(1+G174+K174)</f>
        <v>1.0229818534759736</v>
      </c>
      <c r="P174">
        <f>(N174-O174)*(M173/L173)*100</f>
        <v>-0.82546338953801202</v>
      </c>
      <c r="Q174">
        <v>-0.900495670174706</v>
      </c>
      <c r="R174" s="6">
        <f t="shared" si="25"/>
        <v>7.5032280636693982E-2</v>
      </c>
      <c r="S174">
        <f t="shared" si="24"/>
        <v>1608.5550000000001</v>
      </c>
      <c r="T174">
        <f t="shared" si="26"/>
        <v>1.0476081435056745</v>
      </c>
      <c r="U174">
        <f t="shared" si="27"/>
        <v>1.0679908059958898</v>
      </c>
      <c r="V174">
        <f t="shared" si="28"/>
        <v>-0.19858217502339315</v>
      </c>
      <c r="W174">
        <v>-0.20449952322033599</v>
      </c>
      <c r="X174">
        <f t="shared" si="29"/>
        <v>5.9173481969428399E-3</v>
      </c>
    </row>
    <row r="175" spans="1:24" x14ac:dyDescent="0.25">
      <c r="A175" t="s">
        <v>201</v>
      </c>
      <c r="B175">
        <v>1240.0999999999999</v>
      </c>
      <c r="C175">
        <v>1883.4</v>
      </c>
      <c r="D175">
        <v>181.55</v>
      </c>
      <c r="E175">
        <v>67.563999999999993</v>
      </c>
      <c r="F175">
        <v>-6.94641785860872E-4</v>
      </c>
      <c r="G175">
        <f t="shared" si="20"/>
        <v>-2.7756733206809603E-3</v>
      </c>
      <c r="H175">
        <v>1.140802083111E-2</v>
      </c>
      <c r="I175">
        <f t="shared" si="21"/>
        <v>4.6418896590772363E-2</v>
      </c>
      <c r="J175">
        <v>4.5475065790199203E-3</v>
      </c>
      <c r="K175">
        <f t="shared" si="22"/>
        <v>1.831448180665074E-2</v>
      </c>
      <c r="L175" s="6">
        <f>'Accessory Variables'!B174</f>
        <v>16648.2</v>
      </c>
      <c r="M175">
        <f t="shared" si="23"/>
        <v>1489.2139999999999</v>
      </c>
      <c r="N175">
        <f>(M175/M174)^4</f>
        <v>0.91238737504837364</v>
      </c>
      <c r="O175">
        <f>(1+G175+K175)</f>
        <v>1.0155388084859698</v>
      </c>
      <c r="P175">
        <f>(N175-O175)*(M174/L174)*100</f>
        <v>-0.95720250994719924</v>
      </c>
      <c r="Q175">
        <v>-1.0518389835505599</v>
      </c>
      <c r="R175" s="6">
        <f t="shared" si="25"/>
        <v>9.4636473603360693E-2</v>
      </c>
      <c r="S175">
        <f t="shared" si="24"/>
        <v>1634.2860000000001</v>
      </c>
      <c r="T175">
        <f t="shared" si="26"/>
        <v>1.0655371146630401</v>
      </c>
      <c r="U175">
        <f t="shared" si="27"/>
        <v>1.0647333783974231</v>
      </c>
      <c r="V175">
        <f t="shared" si="28"/>
        <v>7.8734622100533353E-3</v>
      </c>
      <c r="W175">
        <v>-5.1174773537221397E-3</v>
      </c>
      <c r="X175">
        <f t="shared" si="29"/>
        <v>1.2990939563775474E-2</v>
      </c>
    </row>
    <row r="176" spans="1:24" x14ac:dyDescent="0.25">
      <c r="A176" t="s">
        <v>202</v>
      </c>
      <c r="B176">
        <v>1232.5999999999999</v>
      </c>
      <c r="C176">
        <v>1898.6</v>
      </c>
      <c r="D176">
        <v>188.31299999999999</v>
      </c>
      <c r="E176">
        <v>63.978999999999999</v>
      </c>
      <c r="F176">
        <v>1.6324897047825799E-3</v>
      </c>
      <c r="G176">
        <f t="shared" si="20"/>
        <v>6.5459663645379695E-3</v>
      </c>
      <c r="H176">
        <v>5.1068319704563603E-3</v>
      </c>
      <c r="I176">
        <f t="shared" si="21"/>
        <v>2.0584339697877096E-2</v>
      </c>
      <c r="J176">
        <v>4.5488425113995304E-3</v>
      </c>
      <c r="K176">
        <f t="shared" si="22"/>
        <v>1.8319898780934984E-2</v>
      </c>
      <c r="L176" s="6">
        <f>'Accessory Variables'!B175</f>
        <v>16728.7</v>
      </c>
      <c r="M176">
        <f t="shared" si="23"/>
        <v>1484.8920000000001</v>
      </c>
      <c r="N176">
        <f>(M176/M175)^4</f>
        <v>0.98844163054978673</v>
      </c>
      <c r="O176">
        <f>(1+G176+K176)</f>
        <v>1.024865865145473</v>
      </c>
      <c r="P176">
        <f>(N176-O176)*(M175/L175)*100</f>
        <v>-0.32582189125058725</v>
      </c>
      <c r="Q176">
        <v>-0.34550908563815202</v>
      </c>
      <c r="R176" s="6">
        <f t="shared" si="25"/>
        <v>1.9687194387564777E-2</v>
      </c>
      <c r="S176">
        <f t="shared" si="24"/>
        <v>1646.3079999999998</v>
      </c>
      <c r="T176">
        <f t="shared" si="26"/>
        <v>1.0297507403355874</v>
      </c>
      <c r="U176">
        <f t="shared" si="27"/>
        <v>1.0389042384788121</v>
      </c>
      <c r="V176">
        <f t="shared" si="28"/>
        <v>-8.9856163828510097E-2</v>
      </c>
      <c r="W176">
        <v>-9.13517537788677E-2</v>
      </c>
      <c r="X176">
        <f t="shared" si="29"/>
        <v>1.4955899503576037E-3</v>
      </c>
    </row>
    <row r="177" spans="1:24" x14ac:dyDescent="0.25">
      <c r="A177" t="s">
        <v>203</v>
      </c>
      <c r="B177">
        <v>1219.5999999999999</v>
      </c>
      <c r="C177">
        <v>1915.6</v>
      </c>
      <c r="D177">
        <v>184.721</v>
      </c>
      <c r="E177">
        <v>68.013999999999996</v>
      </c>
      <c r="F177">
        <v>3.5120186746862001E-3</v>
      </c>
      <c r="G177">
        <f t="shared" si="20"/>
        <v>1.4122253774726312E-2</v>
      </c>
      <c r="H177">
        <v>7.9152625998593108E-3</v>
      </c>
      <c r="I177">
        <f t="shared" si="21"/>
        <v>3.20389462253452E-2</v>
      </c>
      <c r="J177">
        <v>4.5446113893525802E-3</v>
      </c>
      <c r="K177">
        <f t="shared" si="22"/>
        <v>1.8302742388450977E-2</v>
      </c>
      <c r="L177" s="6">
        <f>'Accessory Variables'!B176</f>
        <v>16953.8</v>
      </c>
      <c r="M177">
        <f t="shared" si="23"/>
        <v>1472.3349999999998</v>
      </c>
      <c r="N177">
        <f>(M177/M176)^4</f>
        <v>0.96660063212291591</v>
      </c>
      <c r="O177">
        <f>(1+G177+K177)</f>
        <v>1.0324249961631773</v>
      </c>
      <c r="P177">
        <f>(N177-O177)*(M176/L176)*100</f>
        <v>-0.58427774763413642</v>
      </c>
      <c r="Q177">
        <v>-0.61083608575701598</v>
      </c>
      <c r="R177" s="6">
        <f t="shared" si="25"/>
        <v>2.6558338122879555E-2</v>
      </c>
      <c r="S177">
        <f t="shared" si="24"/>
        <v>1662.865</v>
      </c>
      <c r="T177">
        <f t="shared" si="26"/>
        <v>1.0408391399242118</v>
      </c>
      <c r="U177">
        <f t="shared" si="27"/>
        <v>1.0503416886137962</v>
      </c>
      <c r="V177">
        <f t="shared" si="28"/>
        <v>-9.3516662550301E-2</v>
      </c>
      <c r="W177">
        <v>-9.7495086286902802E-2</v>
      </c>
      <c r="X177">
        <f t="shared" si="29"/>
        <v>3.9784237366018022E-3</v>
      </c>
    </row>
    <row r="178" spans="1:24" x14ac:dyDescent="0.25">
      <c r="A178" t="s">
        <v>204</v>
      </c>
      <c r="B178">
        <v>1217.3</v>
      </c>
      <c r="C178">
        <v>1923.3</v>
      </c>
      <c r="D178">
        <v>177.31800000000001</v>
      </c>
      <c r="E178">
        <v>65.742000000000004</v>
      </c>
      <c r="F178">
        <v>1.5382036128924101E-2</v>
      </c>
      <c r="G178">
        <f t="shared" si="20"/>
        <v>6.2962400703286736E-2</v>
      </c>
      <c r="H178">
        <v>5.7804672283960903E-3</v>
      </c>
      <c r="I178">
        <f t="shared" si="21"/>
        <v>2.3323125427873403E-2</v>
      </c>
      <c r="J178">
        <v>4.5729306402646497E-3</v>
      </c>
      <c r="K178">
        <f t="shared" si="22"/>
        <v>1.8417575677118103E-2</v>
      </c>
      <c r="L178" s="6">
        <f>'Accessory Variables'!B177</f>
        <v>17192</v>
      </c>
      <c r="M178">
        <f t="shared" si="23"/>
        <v>1460.36</v>
      </c>
      <c r="N178">
        <f>(M178/M177)^4</f>
        <v>0.96786140261763565</v>
      </c>
      <c r="O178">
        <f>(1+G178+K178)</f>
        <v>1.0813799763804048</v>
      </c>
      <c r="P178">
        <f>(N178-O178)*(M177/L177)*100</f>
        <v>-0.98584016150365572</v>
      </c>
      <c r="Q178">
        <v>-0.92013803206182398</v>
      </c>
      <c r="R178" s="6">
        <f t="shared" si="25"/>
        <v>-6.5702129441831736E-2</v>
      </c>
      <c r="S178">
        <f t="shared" si="24"/>
        <v>1680.24</v>
      </c>
      <c r="T178">
        <f t="shared" si="26"/>
        <v>1.0424549789812068</v>
      </c>
      <c r="U178">
        <f t="shared" si="27"/>
        <v>1.0417407011049915</v>
      </c>
      <c r="V178">
        <f t="shared" si="28"/>
        <v>7.0057903280248421E-3</v>
      </c>
      <c r="W178">
        <v>3.9958481710122796E-3</v>
      </c>
      <c r="X178">
        <f t="shared" si="29"/>
        <v>3.0099421570125625E-3</v>
      </c>
    </row>
    <row r="179" spans="1:24" x14ac:dyDescent="0.25">
      <c r="A179" t="s">
        <v>205</v>
      </c>
      <c r="B179">
        <v>1212.9000000000001</v>
      </c>
      <c r="C179">
        <v>1926.1</v>
      </c>
      <c r="D179">
        <v>176.21</v>
      </c>
      <c r="E179">
        <v>65.275999999999996</v>
      </c>
      <c r="F179">
        <v>-2.63147032114253E-3</v>
      </c>
      <c r="G179">
        <f t="shared" si="20"/>
        <v>-1.0484406308210348E-2</v>
      </c>
      <c r="H179">
        <v>7.9943666639052894E-3</v>
      </c>
      <c r="I179">
        <f t="shared" si="21"/>
        <v>3.2362973806881801E-2</v>
      </c>
      <c r="J179">
        <v>4.6007709399953399E-3</v>
      </c>
      <c r="K179">
        <f t="shared" si="22"/>
        <v>1.8530476307271115E-2</v>
      </c>
      <c r="L179" s="6">
        <f>'Accessory Variables'!B178</f>
        <v>17197.7</v>
      </c>
      <c r="M179">
        <f t="shared" si="23"/>
        <v>1454.3860000000002</v>
      </c>
      <c r="N179">
        <f>(M179/M178)^4</f>
        <v>0.98373704439992082</v>
      </c>
      <c r="O179">
        <f>(1+G179+K179)</f>
        <v>1.0080460699990608</v>
      </c>
      <c r="P179">
        <f>(N179-O179)*(M178/L178)*100</f>
        <v>-0.20649097617473247</v>
      </c>
      <c r="Q179">
        <v>-0.26407800678329701</v>
      </c>
      <c r="R179" s="6">
        <f t="shared" si="25"/>
        <v>5.7587030608564543E-2</v>
      </c>
      <c r="S179">
        <f t="shared" si="24"/>
        <v>1684.6139999999998</v>
      </c>
      <c r="T179">
        <f t="shared" si="26"/>
        <v>1.0104535286686402</v>
      </c>
      <c r="U179">
        <f t="shared" si="27"/>
        <v>1.0508934501141529</v>
      </c>
      <c r="V179">
        <f t="shared" si="28"/>
        <v>-0.39523483951610172</v>
      </c>
      <c r="W179">
        <v>-0.39281283157404101</v>
      </c>
      <c r="X179">
        <f t="shared" si="29"/>
        <v>-2.422007942060711E-3</v>
      </c>
    </row>
    <row r="180" spans="1:24" x14ac:dyDescent="0.25">
      <c r="A180" t="s">
        <v>206</v>
      </c>
      <c r="B180">
        <v>1211</v>
      </c>
      <c r="C180">
        <v>1943.4</v>
      </c>
      <c r="D180">
        <v>184.72499999999999</v>
      </c>
      <c r="E180">
        <v>67.164000000000001</v>
      </c>
      <c r="F180">
        <v>4.2214611635920099E-3</v>
      </c>
      <c r="G180">
        <f t="shared" si="20"/>
        <v>1.6993070296232871E-2</v>
      </c>
      <c r="H180">
        <v>3.10252722416271E-3</v>
      </c>
      <c r="I180">
        <f t="shared" si="21"/>
        <v>1.2467982496041641E-2</v>
      </c>
      <c r="J180">
        <v>4.6173716499837703E-3</v>
      </c>
      <c r="K180">
        <f t="shared" si="22"/>
        <v>1.8597801551895277E-2</v>
      </c>
      <c r="L180" s="6">
        <f>'Accessory Variables'!B179</f>
        <v>17518.5</v>
      </c>
      <c r="M180">
        <f t="shared" si="23"/>
        <v>1462.8889999999999</v>
      </c>
      <c r="N180">
        <f>(M180/M179)^4</f>
        <v>1.0235917002944472</v>
      </c>
      <c r="O180">
        <f>(1+G180+K180)</f>
        <v>1.0355908718481281</v>
      </c>
      <c r="P180">
        <f>(N180-O180)*(M179/L179)*100</f>
        <v>-0.10147535495602182</v>
      </c>
      <c r="Q180">
        <v>-9.6060743860504297E-2</v>
      </c>
      <c r="R180" s="6">
        <f t="shared" si="25"/>
        <v>-5.4146110955175242E-3</v>
      </c>
      <c r="S180">
        <f t="shared" si="24"/>
        <v>1691.5110000000002</v>
      </c>
      <c r="T180">
        <f t="shared" si="26"/>
        <v>1.0164772971606726</v>
      </c>
      <c r="U180">
        <f t="shared" si="27"/>
        <v>1.0310657840479369</v>
      </c>
      <c r="V180">
        <f t="shared" si="28"/>
        <v>-0.14290265122139531</v>
      </c>
      <c r="W180">
        <v>-0.14180153478968699</v>
      </c>
      <c r="X180">
        <f t="shared" si="29"/>
        <v>-1.1011164317083211E-3</v>
      </c>
    </row>
    <row r="181" spans="1:24" x14ac:dyDescent="0.25">
      <c r="A181" t="s">
        <v>207</v>
      </c>
      <c r="B181">
        <v>1230.5999999999999</v>
      </c>
      <c r="C181">
        <v>1961.1</v>
      </c>
      <c r="D181">
        <v>178.7</v>
      </c>
      <c r="E181">
        <v>68.84</v>
      </c>
      <c r="F181">
        <v>4.69827008871082E-3</v>
      </c>
      <c r="G181">
        <f t="shared" si="20"/>
        <v>1.8925938126655995E-2</v>
      </c>
      <c r="H181">
        <v>5.3153356137727297E-3</v>
      </c>
      <c r="I181">
        <f t="shared" si="21"/>
        <v>2.1431460701734295E-2</v>
      </c>
      <c r="J181">
        <v>4.6818586014420998E-3</v>
      </c>
      <c r="K181">
        <f t="shared" si="22"/>
        <v>1.8859364187645333E-2</v>
      </c>
      <c r="L181" s="6">
        <f>'Accessory Variables'!B180</f>
        <v>17804.2</v>
      </c>
      <c r="M181">
        <f t="shared" si="23"/>
        <v>1478.1399999999999</v>
      </c>
      <c r="N181">
        <f>(M181/M180)^4</f>
        <v>1.0423577055548294</v>
      </c>
      <c r="O181">
        <f>(1+G181+K181)</f>
        <v>1.0377853023143013</v>
      </c>
      <c r="P181">
        <f>(N181-O181)*(M180/L180)*100</f>
        <v>3.8182027023620238E-2</v>
      </c>
      <c r="Q181">
        <v>3.1350288943732298E-2</v>
      </c>
      <c r="R181" s="6">
        <f t="shared" si="25"/>
        <v>6.8317380798879404E-3</v>
      </c>
      <c r="S181">
        <f t="shared" si="24"/>
        <v>1713.56</v>
      </c>
      <c r="T181">
        <f t="shared" si="26"/>
        <v>1.0531687342726701</v>
      </c>
      <c r="U181">
        <f t="shared" si="27"/>
        <v>1.0402908248893796</v>
      </c>
      <c r="V181">
        <f t="shared" si="28"/>
        <v>0.12434355326562808</v>
      </c>
      <c r="W181">
        <v>0.115766539833095</v>
      </c>
      <c r="X181">
        <f t="shared" si="29"/>
        <v>8.5770134325330871E-3</v>
      </c>
    </row>
    <row r="182" spans="1:24" x14ac:dyDescent="0.25">
      <c r="A182" t="s">
        <v>208</v>
      </c>
      <c r="B182">
        <v>1213.7</v>
      </c>
      <c r="C182">
        <v>1975.5</v>
      </c>
      <c r="D182">
        <v>173.18899999999999</v>
      </c>
      <c r="E182">
        <v>61.402999999999999</v>
      </c>
      <c r="F182">
        <v>1.32290053633866E-3</v>
      </c>
      <c r="G182">
        <f t="shared" si="20"/>
        <v>5.3021118040439408E-3</v>
      </c>
      <c r="H182">
        <v>-8.7611169405366095E-4</v>
      </c>
      <c r="I182">
        <f t="shared" si="21"/>
        <v>-3.4998440353369853E-3</v>
      </c>
      <c r="J182">
        <v>4.6973639310696801E-3</v>
      </c>
      <c r="K182">
        <f t="shared" si="22"/>
        <v>1.8922262172180959E-2</v>
      </c>
      <c r="L182" s="6">
        <f>'Accessory Variables'!B181</f>
        <v>17912.099999999999</v>
      </c>
      <c r="M182">
        <f t="shared" si="23"/>
        <v>1448.2920000000001</v>
      </c>
      <c r="N182">
        <f>(M182/M181)^4</f>
        <v>0.9216419806245304</v>
      </c>
      <c r="O182">
        <f>(1+G182+K182)</f>
        <v>1.0242243739762249</v>
      </c>
      <c r="P182">
        <f>(N182-O182)*(M181/L181)*100</f>
        <v>-0.85165937761243793</v>
      </c>
      <c r="Q182">
        <v>-0.85888247073364599</v>
      </c>
      <c r="R182" s="6">
        <f t="shared" si="25"/>
        <v>7.2230931212080574E-3</v>
      </c>
      <c r="S182">
        <f t="shared" si="24"/>
        <v>1740.9079999999999</v>
      </c>
      <c r="T182">
        <f t="shared" si="26"/>
        <v>1.0653836336748235</v>
      </c>
      <c r="U182">
        <f t="shared" si="27"/>
        <v>1.0154224181368439</v>
      </c>
      <c r="V182">
        <f t="shared" si="28"/>
        <v>0.48085025161063305</v>
      </c>
      <c r="W182">
        <v>0.46912784473202002</v>
      </c>
      <c r="X182">
        <f t="shared" si="29"/>
        <v>1.1722406878613034E-2</v>
      </c>
    </row>
    <row r="183" spans="1:24" x14ac:dyDescent="0.25">
      <c r="A183" t="s">
        <v>209</v>
      </c>
      <c r="B183">
        <v>1216.2</v>
      </c>
      <c r="C183">
        <v>1971.7</v>
      </c>
      <c r="D183">
        <v>172.61199999999999</v>
      </c>
      <c r="E183">
        <v>63.533999999999999</v>
      </c>
      <c r="F183">
        <v>-1.9458839433850201E-3</v>
      </c>
      <c r="G183">
        <f t="shared" si="20"/>
        <v>-7.7608464453565729E-3</v>
      </c>
      <c r="H183">
        <v>-9.1868468009176397E-3</v>
      </c>
      <c r="I183">
        <f t="shared" si="21"/>
        <v>-3.6244092567410569E-2</v>
      </c>
      <c r="J183">
        <v>4.7072434233919004E-3</v>
      </c>
      <c r="K183">
        <f t="shared" si="22"/>
        <v>1.8962340243480424E-2</v>
      </c>
      <c r="L183" s="6">
        <f>'Accessory Variables'!B182</f>
        <v>18063.5</v>
      </c>
      <c r="M183">
        <f t="shared" si="23"/>
        <v>1452.3460000000002</v>
      </c>
      <c r="N183">
        <f>(M183/M182)^4</f>
        <v>1.011243736688791</v>
      </c>
      <c r="O183">
        <f>(1+G183+K183)</f>
        <v>1.011201493798124</v>
      </c>
      <c r="P183">
        <f>(N183-O183)*(M182/L182)*100</f>
        <v>3.4155705143397832E-4</v>
      </c>
      <c r="Q183">
        <v>3.4795769393214403E-2</v>
      </c>
      <c r="R183" s="6">
        <f t="shared" si="25"/>
        <v>-3.4454212341780421E-2</v>
      </c>
      <c r="S183">
        <f t="shared" si="24"/>
        <v>1735.5539999999999</v>
      </c>
      <c r="T183">
        <f t="shared" si="26"/>
        <v>0.98775500598710109</v>
      </c>
      <c r="U183">
        <f t="shared" si="27"/>
        <v>0.98271824767606986</v>
      </c>
      <c r="V183">
        <f t="shared" si="28"/>
        <v>4.895312575153532E-2</v>
      </c>
      <c r="W183">
        <v>6.1157451202720203E-2</v>
      </c>
      <c r="X183">
        <f t="shared" si="29"/>
        <v>-1.2204325451184883E-2</v>
      </c>
    </row>
    <row r="184" spans="1:24" x14ac:dyDescent="0.25">
      <c r="A184" t="s">
        <v>210</v>
      </c>
      <c r="B184">
        <v>1222.4000000000001</v>
      </c>
      <c r="C184">
        <v>2011.7</v>
      </c>
      <c r="D184">
        <v>175.458</v>
      </c>
      <c r="E184">
        <v>62.906999999999996</v>
      </c>
      <c r="F184">
        <v>1.9394163280384001E-3</v>
      </c>
      <c r="G184">
        <f t="shared" si="20"/>
        <v>7.7802625196452535E-3</v>
      </c>
      <c r="H184">
        <v>6.2671084858087998E-3</v>
      </c>
      <c r="I184">
        <f t="shared" si="21"/>
        <v>2.5305079982603118E-2</v>
      </c>
      <c r="J184">
        <v>4.7063173462920096E-3</v>
      </c>
      <c r="K184">
        <f t="shared" si="22"/>
        <v>1.8958583382403082E-2</v>
      </c>
      <c r="L184" s="6">
        <f>'Accessory Variables'!B183</f>
        <v>18279.8</v>
      </c>
      <c r="M184">
        <f t="shared" si="23"/>
        <v>1460.7650000000001</v>
      </c>
      <c r="N184">
        <f>(M184/M183)^4</f>
        <v>1.0233897117029032</v>
      </c>
      <c r="O184">
        <f>(1+G184+K184)</f>
        <v>1.0267388459020483</v>
      </c>
      <c r="P184">
        <f>(N184-O184)*(M183/L183)*100</f>
        <v>-2.6927791721381246E-2</v>
      </c>
      <c r="Q184">
        <v>-4.9148732691317601E-2</v>
      </c>
      <c r="R184" s="6">
        <f t="shared" si="25"/>
        <v>2.2220940969936355E-2</v>
      </c>
      <c r="S184">
        <f t="shared" si="24"/>
        <v>1773.335</v>
      </c>
      <c r="T184">
        <f t="shared" si="26"/>
        <v>1.0899601489605808</v>
      </c>
      <c r="U184">
        <f t="shared" si="27"/>
        <v>1.0442636633650062</v>
      </c>
      <c r="V184">
        <f t="shared" si="28"/>
        <v>0.43905510206406223</v>
      </c>
      <c r="W184">
        <v>0.41319870342537701</v>
      </c>
      <c r="X184">
        <f t="shared" si="29"/>
        <v>2.5856398638685218E-2</v>
      </c>
    </row>
    <row r="185" spans="1:24" x14ac:dyDescent="0.25">
      <c r="A185" t="s">
        <v>211</v>
      </c>
      <c r="B185">
        <v>1222.4000000000001</v>
      </c>
      <c r="C185">
        <v>2031.2</v>
      </c>
      <c r="D185">
        <v>177.49100000000001</v>
      </c>
      <c r="E185">
        <v>66.760000000000005</v>
      </c>
      <c r="F185">
        <v>9.1150234020553899E-4</v>
      </c>
      <c r="G185">
        <f t="shared" si="20"/>
        <v>3.650997409847534E-3</v>
      </c>
      <c r="H185">
        <v>6.3405704468055802E-4</v>
      </c>
      <c r="I185">
        <f t="shared" si="21"/>
        <v>2.5386413685350995E-3</v>
      </c>
      <c r="J185">
        <v>4.6790143577395398E-3</v>
      </c>
      <c r="K185">
        <f t="shared" si="22"/>
        <v>1.884782671635632E-2</v>
      </c>
      <c r="L185" s="6">
        <f>'Accessory Variables'!B184</f>
        <v>18401.599999999999</v>
      </c>
      <c r="M185">
        <f t="shared" si="23"/>
        <v>1466.6510000000001</v>
      </c>
      <c r="N185">
        <f>(M185/M184)^4</f>
        <v>1.0162152603461869</v>
      </c>
      <c r="O185">
        <f>(1+G185+K185)</f>
        <v>1.0224988241262039</v>
      </c>
      <c r="P185">
        <f>(N185-O185)*(M184/L184)*100</f>
        <v>-5.0212858155540184E-2</v>
      </c>
      <c r="Q185">
        <v>-4.9627234310256597E-2</v>
      </c>
      <c r="R185" s="6">
        <f t="shared" si="25"/>
        <v>-5.8562384528358657E-4</v>
      </c>
      <c r="S185">
        <f t="shared" si="24"/>
        <v>1786.9490000000001</v>
      </c>
      <c r="T185">
        <f t="shared" si="26"/>
        <v>1.0310636786919847</v>
      </c>
      <c r="U185">
        <f t="shared" si="27"/>
        <v>1.0213864680848914</v>
      </c>
      <c r="V185">
        <f t="shared" si="28"/>
        <v>9.3879234301960199E-2</v>
      </c>
      <c r="W185">
        <v>9.2885189924407599E-2</v>
      </c>
      <c r="X185">
        <f t="shared" si="29"/>
        <v>9.9404437755259978E-4</v>
      </c>
    </row>
    <row r="186" spans="1:24" x14ac:dyDescent="0.25">
      <c r="A186" t="s">
        <v>212</v>
      </c>
      <c r="B186">
        <v>1230.0999999999999</v>
      </c>
      <c r="C186">
        <v>2028.1</v>
      </c>
      <c r="D186">
        <v>181.92599999999999</v>
      </c>
      <c r="E186">
        <v>64.462000000000003</v>
      </c>
      <c r="F186">
        <v>-1.2176404379412599E-3</v>
      </c>
      <c r="G186">
        <f t="shared" si="20"/>
        <v>-4.8616730814800002E-3</v>
      </c>
      <c r="H186">
        <v>-3.86325310439983E-3</v>
      </c>
      <c r="I186">
        <f t="shared" si="21"/>
        <v>-1.5363694479513801E-2</v>
      </c>
      <c r="J186">
        <v>4.6362918038107496E-3</v>
      </c>
      <c r="K186">
        <f t="shared" si="22"/>
        <v>1.867453751953696E-2</v>
      </c>
      <c r="L186" s="6">
        <f>'Accessory Variables'!B185</f>
        <v>18435.099999999999</v>
      </c>
      <c r="M186">
        <f t="shared" si="23"/>
        <v>1476.4879999999998</v>
      </c>
      <c r="N186">
        <f>(M186/M185)^4</f>
        <v>1.0270995898272617</v>
      </c>
      <c r="O186">
        <f>(1+G186+K186)</f>
        <v>1.0138128644380568</v>
      </c>
      <c r="P186">
        <f>(N186-O186)*(M185/L185)*100</f>
        <v>0.10589834078994578</v>
      </c>
      <c r="Q186">
        <v>0.117256611413041</v>
      </c>
      <c r="R186" s="6">
        <f t="shared" si="25"/>
        <v>-1.1358270623095218E-2</v>
      </c>
      <c r="S186">
        <f t="shared" si="24"/>
        <v>1781.712</v>
      </c>
      <c r="T186">
        <f t="shared" si="26"/>
        <v>0.98832865877231091</v>
      </c>
      <c r="U186">
        <f t="shared" si="27"/>
        <v>1.003310843040023</v>
      </c>
      <c r="V186">
        <f t="shared" si="28"/>
        <v>-0.14548951827560616</v>
      </c>
      <c r="W186">
        <v>-0.14123515482431501</v>
      </c>
      <c r="X186">
        <f t="shared" si="29"/>
        <v>-4.2543634512911543E-3</v>
      </c>
    </row>
    <row r="187" spans="1:24" x14ac:dyDescent="0.25">
      <c r="A187" t="s">
        <v>213</v>
      </c>
      <c r="B187">
        <v>1229.5999999999999</v>
      </c>
      <c r="C187">
        <v>2040.5</v>
      </c>
      <c r="D187">
        <v>184.179</v>
      </c>
      <c r="E187">
        <v>66.301000000000002</v>
      </c>
      <c r="F187">
        <v>-1.10643267664512E-3</v>
      </c>
      <c r="G187">
        <f t="shared" si="20"/>
        <v>-4.4183909634237795E-3</v>
      </c>
      <c r="H187">
        <v>-8.0232283747319107E-3</v>
      </c>
      <c r="I187">
        <f t="shared" si="21"/>
        <v>-3.1708742085069019E-2</v>
      </c>
      <c r="J187">
        <v>4.5940610562173996E-3</v>
      </c>
      <c r="K187">
        <f t="shared" si="22"/>
        <v>1.8503264890166626E-2</v>
      </c>
      <c r="L187" s="6">
        <f>'Accessory Variables'!B186</f>
        <v>18525.900000000001</v>
      </c>
      <c r="M187">
        <f t="shared" si="23"/>
        <v>1480.08</v>
      </c>
      <c r="N187">
        <f>(M187/M186)^4</f>
        <v>1.0097667687068654</v>
      </c>
      <c r="O187">
        <f>(1+G187+K187)</f>
        <v>1.014084873926743</v>
      </c>
      <c r="P187">
        <f>(N187-O187)*(M186/L186)*100</f>
        <v>-3.4584192870592084E-2</v>
      </c>
      <c r="Q187">
        <v>6.0335267833000505E-4</v>
      </c>
      <c r="R187" s="6">
        <f t="shared" si="25"/>
        <v>-3.5187545548922089E-2</v>
      </c>
      <c r="S187">
        <f t="shared" si="24"/>
        <v>1790.02</v>
      </c>
      <c r="T187">
        <f t="shared" si="26"/>
        <v>1.0187825873005192</v>
      </c>
      <c r="U187">
        <f t="shared" si="27"/>
        <v>0.98679452280509761</v>
      </c>
      <c r="V187">
        <f t="shared" si="28"/>
        <v>0.30915763065167301</v>
      </c>
      <c r="W187">
        <v>0.31787973361057098</v>
      </c>
      <c r="X187">
        <f t="shared" si="29"/>
        <v>-8.7221029588979704E-3</v>
      </c>
    </row>
    <row r="188" spans="1:24" x14ac:dyDescent="0.25">
      <c r="A188" t="s">
        <v>214</v>
      </c>
      <c r="B188">
        <v>1230</v>
      </c>
      <c r="C188">
        <v>2059.6</v>
      </c>
      <c r="D188">
        <v>182.756</v>
      </c>
      <c r="E188">
        <v>67.191000000000003</v>
      </c>
      <c r="F188">
        <v>5.32291314113409E-3</v>
      </c>
      <c r="G188">
        <f t="shared" si="20"/>
        <v>2.1462257058167067E-2</v>
      </c>
      <c r="H188">
        <v>7.5606350519727998E-3</v>
      </c>
      <c r="I188">
        <f t="shared" si="21"/>
        <v>3.0587251450304276E-2</v>
      </c>
      <c r="J188">
        <v>4.5782370417226702E-3</v>
      </c>
      <c r="K188">
        <f t="shared" si="22"/>
        <v>1.8439093976736487E-2</v>
      </c>
      <c r="L188" s="6">
        <f>'Accessory Variables'!B187</f>
        <v>18711.7</v>
      </c>
      <c r="M188">
        <f t="shared" si="23"/>
        <v>1479.9470000000001</v>
      </c>
      <c r="N188">
        <f>(M188/M187)^4</f>
        <v>0.99964060841575508</v>
      </c>
      <c r="O188">
        <f>(1+G188+K188)</f>
        <v>1.0399013510349036</v>
      </c>
      <c r="P188">
        <f>(N188-O188)*(M187/L187)*100</f>
        <v>-0.32165303675259643</v>
      </c>
      <c r="Q188">
        <v>-0.33226103649775002</v>
      </c>
      <c r="R188" s="6">
        <f t="shared" si="25"/>
        <v>1.0607999745153585E-2</v>
      </c>
      <c r="S188">
        <f t="shared" si="24"/>
        <v>1809.6529999999998</v>
      </c>
      <c r="T188">
        <f t="shared" si="26"/>
        <v>1.0445992143010836</v>
      </c>
      <c r="U188">
        <f t="shared" si="27"/>
        <v>1.0490263454270408</v>
      </c>
      <c r="V188">
        <f t="shared" si="28"/>
        <v>-4.2776077049351657E-2</v>
      </c>
      <c r="W188">
        <v>-4.62463176699845E-2</v>
      </c>
      <c r="X188">
        <f t="shared" si="29"/>
        <v>3.4702406206328432E-3</v>
      </c>
    </row>
    <row r="189" spans="1:24" x14ac:dyDescent="0.25">
      <c r="A189" t="s">
        <v>215</v>
      </c>
      <c r="B189">
        <v>1241.3</v>
      </c>
      <c r="C189">
        <v>2073.9</v>
      </c>
      <c r="D189">
        <v>184.833</v>
      </c>
      <c r="E189">
        <v>68.578000000000003</v>
      </c>
      <c r="F189">
        <v>3.8970843280079501E-3</v>
      </c>
      <c r="G189">
        <f t="shared" si="20"/>
        <v>1.5679697884471988E-2</v>
      </c>
      <c r="H189">
        <v>3.14116777531415E-3</v>
      </c>
      <c r="I189">
        <f t="shared" si="21"/>
        <v>1.2623996783361902E-2</v>
      </c>
      <c r="J189">
        <v>4.5418885998596004E-3</v>
      </c>
      <c r="K189">
        <f t="shared" si="22"/>
        <v>1.8291702111280062E-2</v>
      </c>
      <c r="L189" s="6">
        <f>'Accessory Variables'!B188</f>
        <v>18892.599999999999</v>
      </c>
      <c r="M189">
        <f t="shared" si="23"/>
        <v>1494.711</v>
      </c>
      <c r="N189">
        <f>(M189/M188)^4</f>
        <v>1.0405052403124597</v>
      </c>
      <c r="O189">
        <f>(1+G189+K189)</f>
        <v>1.033971399995752</v>
      </c>
      <c r="P189">
        <f>(N189-O189)*(M188/L188)*100</f>
        <v>5.1677492559150537E-2</v>
      </c>
      <c r="Q189">
        <v>5.3640572183644201E-2</v>
      </c>
      <c r="R189" s="6">
        <f t="shared" si="25"/>
        <v>-1.9630796244936646E-3</v>
      </c>
      <c r="S189">
        <f t="shared" si="24"/>
        <v>1820.489</v>
      </c>
      <c r="T189">
        <f t="shared" si="26"/>
        <v>1.0241675420436596</v>
      </c>
      <c r="U189">
        <f t="shared" si="27"/>
        <v>1.030915698894642</v>
      </c>
      <c r="V189">
        <f t="shared" si="28"/>
        <v>-6.5263029494117858E-2</v>
      </c>
      <c r="W189">
        <v>-6.7639441671496506E-2</v>
      </c>
      <c r="X189">
        <f t="shared" si="29"/>
        <v>2.3764121773786478E-3</v>
      </c>
    </row>
    <row r="190" spans="1:24" x14ac:dyDescent="0.25">
      <c r="A190" t="s">
        <v>216</v>
      </c>
      <c r="B190">
        <v>1248.5</v>
      </c>
      <c r="C190">
        <v>2088.8000000000002</v>
      </c>
      <c r="D190">
        <v>184.92400000000001</v>
      </c>
      <c r="E190">
        <v>66.980999999999995</v>
      </c>
      <c r="F190">
        <v>4.9489858135849402E-3</v>
      </c>
      <c r="G190">
        <f t="shared" si="20"/>
        <v>1.9943383469078535E-2</v>
      </c>
      <c r="H190">
        <v>4.8709604797281302E-3</v>
      </c>
      <c r="I190">
        <f t="shared" si="21"/>
        <v>1.9626662296439168E-2</v>
      </c>
      <c r="J190">
        <v>4.5264910189484198E-3</v>
      </c>
      <c r="K190">
        <f t="shared" si="22"/>
        <v>1.8229270196553182E-2</v>
      </c>
      <c r="L190" s="6">
        <f>'Accessory Variables'!B189</f>
        <v>19089.400000000001</v>
      </c>
      <c r="M190">
        <f t="shared" si="23"/>
        <v>1500.405</v>
      </c>
      <c r="N190">
        <f>(M190/M189)^4</f>
        <v>1.0153250202023778</v>
      </c>
      <c r="O190">
        <f>(1+G190+K190)</f>
        <v>1.0381726536656317</v>
      </c>
      <c r="P190">
        <f>(N190-O190)*(M189/L189)*100</f>
        <v>-0.18076182770764068</v>
      </c>
      <c r="Q190">
        <v>-0.179490527264659</v>
      </c>
      <c r="R190" s="6">
        <f t="shared" si="25"/>
        <v>-1.2713004429816821E-3</v>
      </c>
      <c r="S190">
        <f t="shared" si="24"/>
        <v>1836.8950000000002</v>
      </c>
      <c r="T190">
        <f t="shared" si="26"/>
        <v>1.0365376739209795</v>
      </c>
      <c r="U190">
        <f t="shared" si="27"/>
        <v>1.0378559324929924</v>
      </c>
      <c r="V190">
        <f t="shared" si="28"/>
        <v>-1.2702726091194902E-2</v>
      </c>
      <c r="W190">
        <v>-1.5748655240466199E-2</v>
      </c>
      <c r="X190">
        <f t="shared" si="29"/>
        <v>3.0459291492712978E-3</v>
      </c>
    </row>
    <row r="191" spans="1:24" x14ac:dyDescent="0.25">
      <c r="A191" t="s">
        <v>217</v>
      </c>
      <c r="B191">
        <v>1249.0999999999999</v>
      </c>
      <c r="C191">
        <v>2104</v>
      </c>
      <c r="D191">
        <v>186.23599999999999</v>
      </c>
      <c r="E191">
        <v>67.222999999999999</v>
      </c>
      <c r="F191">
        <v>4.7425953827950904E-3</v>
      </c>
      <c r="G191">
        <f t="shared" si="20"/>
        <v>1.9105761988692738E-2</v>
      </c>
      <c r="H191">
        <v>9.2262571539136803E-3</v>
      </c>
      <c r="I191">
        <f t="shared" si="21"/>
        <v>3.7418920285193114E-2</v>
      </c>
      <c r="J191">
        <v>4.5418974697333204E-3</v>
      </c>
      <c r="K191">
        <f t="shared" si="22"/>
        <v>1.8291738076406494E-2</v>
      </c>
      <c r="L191" s="6">
        <f>'Accessory Variables'!B190</f>
        <v>19280.099999999999</v>
      </c>
      <c r="M191">
        <f t="shared" si="23"/>
        <v>1502.5589999999997</v>
      </c>
      <c r="N191">
        <f>(M191/M190)^4</f>
        <v>1.0057548272754757</v>
      </c>
      <c r="O191">
        <f>(1+G191+K191)</f>
        <v>1.0373975000650992</v>
      </c>
      <c r="P191">
        <f>(N191-O191)*(M190/L190)*100</f>
        <v>-0.24870778791850484</v>
      </c>
      <c r="Q191">
        <v>-0.26950778110818002</v>
      </c>
      <c r="R191" s="6">
        <f t="shared" si="25"/>
        <v>2.0799993189675181E-2</v>
      </c>
      <c r="S191">
        <f t="shared" si="24"/>
        <v>1850.5410000000002</v>
      </c>
      <c r="T191">
        <f t="shared" si="26"/>
        <v>1.0300481310605953</v>
      </c>
      <c r="U191">
        <f t="shared" si="27"/>
        <v>1.0557106583615996</v>
      </c>
      <c r="V191">
        <f t="shared" si="28"/>
        <v>-0.24694001952171485</v>
      </c>
      <c r="W191">
        <v>-0.24681796749727</v>
      </c>
      <c r="X191">
        <f t="shared" si="29"/>
        <v>-1.2205202444484642E-4</v>
      </c>
    </row>
    <row r="192" spans="1:24" x14ac:dyDescent="0.25">
      <c r="A192" t="s">
        <v>218</v>
      </c>
      <c r="B192">
        <v>1259.9000000000001</v>
      </c>
      <c r="C192">
        <v>2110.6</v>
      </c>
      <c r="D192">
        <v>187.99600000000001</v>
      </c>
      <c r="E192">
        <v>69.478999999999999</v>
      </c>
      <c r="F192">
        <v>3.2407407407408799E-3</v>
      </c>
      <c r="G192">
        <f t="shared" si="20"/>
        <v>1.3026113618785695E-2</v>
      </c>
      <c r="H192">
        <v>1.8061834032936401E-3</v>
      </c>
      <c r="I192">
        <f t="shared" si="21"/>
        <v>7.2443309839724801E-3</v>
      </c>
      <c r="J192">
        <v>4.5926446403021801E-3</v>
      </c>
      <c r="K192">
        <f t="shared" si="22"/>
        <v>1.8497520794161781E-2</v>
      </c>
      <c r="L192" s="6">
        <f>'Accessory Variables'!B191</f>
        <v>19438.599999999999</v>
      </c>
      <c r="M192">
        <f t="shared" si="23"/>
        <v>1517.3750000000002</v>
      </c>
      <c r="N192">
        <f>(M192/M191)^4</f>
        <v>1.0400292676940941</v>
      </c>
      <c r="O192">
        <f>(1+G192+K192)</f>
        <v>1.0315236344129475</v>
      </c>
      <c r="P192">
        <f>(N192-O192)*(M191/L191)*100</f>
        <v>6.6287082729272043E-2</v>
      </c>
      <c r="Q192">
        <v>6.8465127722983105E-2</v>
      </c>
      <c r="R192" s="6">
        <f t="shared" si="25"/>
        <v>-2.1780449937110619E-3</v>
      </c>
      <c r="S192">
        <f t="shared" si="24"/>
        <v>1853.1249999999998</v>
      </c>
      <c r="T192">
        <f t="shared" si="26"/>
        <v>1.0055971033043547</v>
      </c>
      <c r="U192">
        <f t="shared" si="27"/>
        <v>1.0257418517781343</v>
      </c>
      <c r="V192">
        <f t="shared" si="28"/>
        <v>-0.19335316199302136</v>
      </c>
      <c r="W192">
        <v>-0.19045827674481999</v>
      </c>
      <c r="X192">
        <f t="shared" si="29"/>
        <v>-2.8948852482013621E-3</v>
      </c>
    </row>
    <row r="193" spans="1:24" x14ac:dyDescent="0.25">
      <c r="A193" t="s">
        <v>219</v>
      </c>
      <c r="B193">
        <v>1264.5999999999999</v>
      </c>
      <c r="C193">
        <v>2134.3000000000002</v>
      </c>
      <c r="D193">
        <v>187.46199999999999</v>
      </c>
      <c r="E193">
        <v>64.623999999999995</v>
      </c>
      <c r="F193">
        <v>4.3939728336108699E-3</v>
      </c>
      <c r="G193">
        <f t="shared" si="20"/>
        <v>1.7692073028464428E-2</v>
      </c>
      <c r="H193">
        <v>8.8736238832427504E-3</v>
      </c>
      <c r="I193">
        <f t="shared" si="21"/>
        <v>3.5969743817275912E-2</v>
      </c>
      <c r="J193">
        <v>4.72876742877704E-3</v>
      </c>
      <c r="K193">
        <f t="shared" si="22"/>
        <v>1.9049660627945775E-2</v>
      </c>
      <c r="L193" s="6">
        <f>'Accessory Variables'!B192</f>
        <v>19692.599999999999</v>
      </c>
      <c r="M193">
        <f t="shared" si="23"/>
        <v>1516.6859999999999</v>
      </c>
      <c r="N193">
        <f>(M193/M192)^4</f>
        <v>0.99818494213512154</v>
      </c>
      <c r="O193">
        <f>(1+G193+K193)</f>
        <v>1.0367417336564102</v>
      </c>
      <c r="P193">
        <f>(N193-O193)*(M192/L192)*100</f>
        <v>-0.30097389490300425</v>
      </c>
      <c r="Q193">
        <v>-0.32315479627232901</v>
      </c>
      <c r="R193" s="6">
        <f t="shared" si="25"/>
        <v>2.2180901369324768E-2</v>
      </c>
      <c r="S193">
        <f t="shared" si="24"/>
        <v>1882.2140000000002</v>
      </c>
      <c r="T193">
        <f t="shared" si="26"/>
        <v>1.0642830300806732</v>
      </c>
      <c r="U193">
        <f t="shared" si="27"/>
        <v>1.0550194044452217</v>
      </c>
      <c r="V193">
        <f t="shared" si="28"/>
        <v>8.8312204869157238E-2</v>
      </c>
      <c r="W193">
        <v>7.8032284421081205E-2</v>
      </c>
      <c r="X193">
        <f t="shared" si="29"/>
        <v>1.0279920448076033E-2</v>
      </c>
    </row>
    <row r="194" spans="1:24" x14ac:dyDescent="0.25">
      <c r="A194" t="s">
        <v>220</v>
      </c>
      <c r="B194">
        <v>1290.7</v>
      </c>
      <c r="C194">
        <v>2175.4</v>
      </c>
      <c r="D194">
        <v>190.92</v>
      </c>
      <c r="E194">
        <v>65.736999999999995</v>
      </c>
      <c r="F194">
        <v>7.1713943268076896E-3</v>
      </c>
      <c r="G194">
        <f t="shared" si="20"/>
        <v>2.8995628599294498E-2</v>
      </c>
      <c r="H194">
        <v>1.28189768779201E-2</v>
      </c>
      <c r="I194">
        <f t="shared" si="21"/>
        <v>5.2270317497352226E-2</v>
      </c>
      <c r="J194">
        <v>4.8528017110918099E-3</v>
      </c>
      <c r="K194">
        <f t="shared" si="22"/>
        <v>1.9552962633433868E-2</v>
      </c>
      <c r="L194" s="6">
        <f>'Accessory Variables'!B193</f>
        <v>20037.099999999999</v>
      </c>
      <c r="M194">
        <f t="shared" si="23"/>
        <v>1547.3570000000002</v>
      </c>
      <c r="N194">
        <f>(M194/M193)^4</f>
        <v>1.083376432717718</v>
      </c>
      <c r="O194">
        <f>(1+G194+K194)</f>
        <v>1.0485485912327284</v>
      </c>
      <c r="P194">
        <f>(N194-O194)*(M193/L193)*100</f>
        <v>0.26823730533552187</v>
      </c>
      <c r="Q194">
        <v>0.225809896041262</v>
      </c>
      <c r="R194" s="6">
        <f t="shared" si="25"/>
        <v>4.2427409294259866E-2</v>
      </c>
      <c r="S194">
        <f t="shared" si="24"/>
        <v>1918.7429999999999</v>
      </c>
      <c r="T194">
        <f t="shared" si="26"/>
        <v>1.0799191340747194</v>
      </c>
      <c r="U194">
        <f t="shared" si="27"/>
        <v>1.0718232801307861</v>
      </c>
      <c r="V194">
        <f t="shared" si="28"/>
        <v>7.7379978444829467E-2</v>
      </c>
      <c r="W194">
        <v>6.0801721712766502E-2</v>
      </c>
      <c r="X194">
        <f t="shared" si="29"/>
        <v>1.6578256732062965E-2</v>
      </c>
    </row>
    <row r="195" spans="1:24" x14ac:dyDescent="0.25">
      <c r="A195" t="s">
        <v>221</v>
      </c>
      <c r="B195">
        <v>1316.2</v>
      </c>
      <c r="C195">
        <v>2197.6999999999998</v>
      </c>
      <c r="D195">
        <v>192.09899999999999</v>
      </c>
      <c r="E195">
        <v>65.069000000000003</v>
      </c>
      <c r="F195">
        <v>9.5202205517761502E-3</v>
      </c>
      <c r="G195">
        <f t="shared" si="20"/>
        <v>3.8628149463364014E-2</v>
      </c>
      <c r="H195">
        <v>1.29228767447362E-2</v>
      </c>
      <c r="I195">
        <f t="shared" si="21"/>
        <v>5.2702171848441948E-2</v>
      </c>
      <c r="J195">
        <v>4.9900099398589902E-3</v>
      </c>
      <c r="K195">
        <f t="shared" si="22"/>
        <v>2.0109938583621201E-2</v>
      </c>
      <c r="L195" s="6">
        <f>'Accessory Variables'!B194</f>
        <v>20328.599999999999</v>
      </c>
      <c r="M195">
        <f t="shared" si="23"/>
        <v>1573.3679999999999</v>
      </c>
      <c r="N195">
        <f>(M195/M194)^4</f>
        <v>1.068954343453141</v>
      </c>
      <c r="O195">
        <f>(1+G195+K195)</f>
        <v>1.0587380880469852</v>
      </c>
      <c r="P195">
        <f>(N195-O195)*(M194/L194)*100</f>
        <v>7.8894622058596306E-2</v>
      </c>
      <c r="Q195">
        <v>5.3703666269977503E-2</v>
      </c>
      <c r="R195" s="6">
        <f t="shared" si="25"/>
        <v>2.5190955788618803E-2</v>
      </c>
      <c r="S195">
        <f t="shared" si="24"/>
        <v>1940.5319999999999</v>
      </c>
      <c r="T195">
        <f t="shared" si="26"/>
        <v>1.0462030974229024</v>
      </c>
      <c r="U195">
        <f t="shared" si="27"/>
        <v>1.0728121104320631</v>
      </c>
      <c r="V195">
        <f t="shared" si="28"/>
        <v>-0.25480662095930107</v>
      </c>
      <c r="W195">
        <v>-0.254793380408391</v>
      </c>
      <c r="X195">
        <f t="shared" si="29"/>
        <v>-1.3240550910065263E-5</v>
      </c>
    </row>
    <row r="196" spans="1:24" x14ac:dyDescent="0.25">
      <c r="A196" t="s">
        <v>222</v>
      </c>
      <c r="B196">
        <v>1334.7</v>
      </c>
      <c r="C196">
        <v>2236</v>
      </c>
      <c r="D196">
        <v>191.18299999999999</v>
      </c>
      <c r="E196">
        <v>65.826999999999998</v>
      </c>
      <c r="F196">
        <v>6.8665396176741398E-3</v>
      </c>
      <c r="G196">
        <f t="shared" ref="G196:G259" si="30">(1+F196)^4-1</f>
        <v>2.7750351903652826E-2</v>
      </c>
      <c r="H196">
        <v>1.01986200722077E-2</v>
      </c>
      <c r="I196">
        <f t="shared" ref="I196:I259" si="31">(1+H196)^4-1</f>
        <v>4.1422805324980549E-2</v>
      </c>
      <c r="J196">
        <v>5.12008471867009E-3</v>
      </c>
      <c r="K196">
        <f t="shared" ref="K196:K259" si="32">(1+J196)^4-1</f>
        <v>2.0638168064641249E-2</v>
      </c>
      <c r="L196" s="6">
        <f>'Accessory Variables'!B195</f>
        <v>20580.900000000001</v>
      </c>
      <c r="M196">
        <f t="shared" ref="M196:M259" si="33">B196+D196+E196</f>
        <v>1591.71</v>
      </c>
      <c r="N196">
        <f>(M196/M195)^4</f>
        <v>1.0474529567269948</v>
      </c>
      <c r="O196">
        <f>(1+G196+K196)</f>
        <v>1.0483885199682941</v>
      </c>
      <c r="P196">
        <f>(N196-O196)*(M195/L195)*100</f>
        <v>-7.2409573991154118E-3</v>
      </c>
      <c r="Q196">
        <v>-2.92262788564202E-2</v>
      </c>
      <c r="R196" s="6">
        <f t="shared" si="25"/>
        <v>2.1985321457304786E-2</v>
      </c>
      <c r="S196">
        <f t="shared" ref="S196:S259" si="34">C196-D196-E196</f>
        <v>1978.99</v>
      </c>
      <c r="T196">
        <f t="shared" si="26"/>
        <v>1.0816609809765523</v>
      </c>
      <c r="U196">
        <f t="shared" si="27"/>
        <v>1.0620609733896218</v>
      </c>
      <c r="V196">
        <f t="shared" si="28"/>
        <v>0.18709818641067943</v>
      </c>
      <c r="W196">
        <v>0.170864966639384</v>
      </c>
      <c r="X196">
        <f t="shared" si="29"/>
        <v>1.6233219771295437E-2</v>
      </c>
    </row>
    <row r="197" spans="1:24" x14ac:dyDescent="0.25">
      <c r="A197" t="s">
        <v>223</v>
      </c>
      <c r="B197">
        <v>1358.9</v>
      </c>
      <c r="C197">
        <v>2267.1999999999998</v>
      </c>
      <c r="D197">
        <v>190.548</v>
      </c>
      <c r="E197">
        <v>70.346000000000004</v>
      </c>
      <c r="F197">
        <v>5.1708830502357203E-3</v>
      </c>
      <c r="G197">
        <f t="shared" si="30"/>
        <v>2.0844514141916681E-2</v>
      </c>
      <c r="H197">
        <v>8.9781999287139608E-3</v>
      </c>
      <c r="I197">
        <f t="shared" si="31"/>
        <v>3.6399349517892698E-2</v>
      </c>
      <c r="J197">
        <v>5.1884284131060703E-3</v>
      </c>
      <c r="K197">
        <f t="shared" si="32"/>
        <v>2.0915791799087424E-2</v>
      </c>
      <c r="L197" s="6">
        <f>'Accessory Variables'!B196</f>
        <v>20798.7</v>
      </c>
      <c r="M197">
        <f t="shared" si="33"/>
        <v>1619.7940000000001</v>
      </c>
      <c r="N197">
        <f>(M197/M196)^4</f>
        <v>1.0724655848208273</v>
      </c>
      <c r="O197">
        <f>(1+G197+K197)</f>
        <v>1.0417603059410041</v>
      </c>
      <c r="P197">
        <f>(N197-O197)*(M196/L196)*100</f>
        <v>0.23747211951762756</v>
      </c>
      <c r="Q197">
        <v>0.20662752845711499</v>
      </c>
      <c r="R197" s="6">
        <f t="shared" ref="R197:R260" si="35">P197-Q197</f>
        <v>3.0844591060512572E-2</v>
      </c>
      <c r="S197">
        <f t="shared" si="34"/>
        <v>2006.306</v>
      </c>
      <c r="T197">
        <f t="shared" ref="T197:T260" si="36">(S197/S196)^4</f>
        <v>1.0563656944675448</v>
      </c>
      <c r="U197">
        <f t="shared" ref="U197:U260" si="37">(1+I197+K197)</f>
        <v>1.0573151413169801</v>
      </c>
      <c r="V197">
        <f t="shared" ref="V197:V260" si="38">(T197-U197)*(S196/L196)*100</f>
        <v>-9.1295610034741164E-3</v>
      </c>
      <c r="W197">
        <v>-1.6845845562985001E-2</v>
      </c>
      <c r="X197">
        <f t="shared" ref="X197:X260" si="39">V197-W197</f>
        <v>7.7162845595108841E-3</v>
      </c>
    </row>
    <row r="198" spans="1:24" x14ac:dyDescent="0.25">
      <c r="A198" t="s">
        <v>224</v>
      </c>
      <c r="B198">
        <v>1375.4</v>
      </c>
      <c r="C198">
        <v>2275.5</v>
      </c>
      <c r="D198">
        <v>198.179</v>
      </c>
      <c r="E198">
        <v>66.262</v>
      </c>
      <c r="F198">
        <v>7.2893513350869004E-3</v>
      </c>
      <c r="G198">
        <f t="shared" si="30"/>
        <v>2.9477765289275926E-2</v>
      </c>
      <c r="H198">
        <v>4.3727742292747297E-3</v>
      </c>
      <c r="I198">
        <f t="shared" si="31"/>
        <v>1.7606158659444704E-2</v>
      </c>
      <c r="J198">
        <v>5.21108864289221E-3</v>
      </c>
      <c r="K198">
        <f t="shared" si="32"/>
        <v>2.1007854015772542E-2</v>
      </c>
      <c r="L198" s="6">
        <f>'Accessory Variables'!B197</f>
        <v>20917.900000000001</v>
      </c>
      <c r="M198">
        <f t="shared" si="33"/>
        <v>1639.8410000000001</v>
      </c>
      <c r="N198">
        <f>(M198/M197)^4</f>
        <v>1.0504316983991828</v>
      </c>
      <c r="O198">
        <f>(1+G198+K198)</f>
        <v>1.0504856193050485</v>
      </c>
      <c r="P198">
        <f>(N198-O198)*(M197/L197)*100</f>
        <v>-4.1993374487702187E-4</v>
      </c>
      <c r="Q198">
        <v>6.7798766386406601E-3</v>
      </c>
      <c r="R198" s="6">
        <f t="shared" si="35"/>
        <v>-7.1998103835176821E-3</v>
      </c>
      <c r="S198">
        <f t="shared" si="34"/>
        <v>2011.059</v>
      </c>
      <c r="T198">
        <f t="shared" si="36"/>
        <v>1.0095098488339411</v>
      </c>
      <c r="U198">
        <f t="shared" si="37"/>
        <v>1.0386140126752172</v>
      </c>
      <c r="V198">
        <f t="shared" si="38"/>
        <v>-0.28074763586058415</v>
      </c>
      <c r="W198">
        <v>-0.27613406036207699</v>
      </c>
      <c r="X198">
        <f t="shared" si="39"/>
        <v>-4.6135754985071609E-3</v>
      </c>
    </row>
    <row r="199" spans="1:24" x14ac:dyDescent="0.25">
      <c r="A199" t="s">
        <v>225</v>
      </c>
      <c r="B199">
        <v>1403.2</v>
      </c>
      <c r="C199">
        <v>2299.8000000000002</v>
      </c>
      <c r="D199">
        <v>185.83199999999999</v>
      </c>
      <c r="E199">
        <v>67.563999999999993</v>
      </c>
      <c r="F199">
        <v>9.1830638478289702E-3</v>
      </c>
      <c r="G199">
        <f t="shared" si="30"/>
        <v>3.7241332054374521E-2</v>
      </c>
      <c r="H199">
        <v>-4.8575529720429299E-3</v>
      </c>
      <c r="I199">
        <f t="shared" si="31"/>
        <v>-1.9289094877951052E-2</v>
      </c>
      <c r="J199">
        <v>5.2332587364434203E-3</v>
      </c>
      <c r="K199">
        <f t="shared" si="32"/>
        <v>2.1097930970802148E-2</v>
      </c>
      <c r="L199" s="6">
        <f>'Accessory Variables'!B198</f>
        <v>21111.599999999999</v>
      </c>
      <c r="M199">
        <f t="shared" si="33"/>
        <v>1656.5960000000002</v>
      </c>
      <c r="N199">
        <f>(M199/M198)^4</f>
        <v>1.0415004717945235</v>
      </c>
      <c r="O199">
        <f>(1+G199+K199)</f>
        <v>1.0583392630251767</v>
      </c>
      <c r="P199">
        <f>(N199-O199)*(M198/L198)*100</f>
        <v>-0.13200627333750259</v>
      </c>
      <c r="Q199">
        <v>-6.5029145175044004E-2</v>
      </c>
      <c r="R199" s="6">
        <f t="shared" si="35"/>
        <v>-6.6977128162458585E-2</v>
      </c>
      <c r="S199">
        <f t="shared" si="34"/>
        <v>2046.4040000000002</v>
      </c>
      <c r="T199">
        <f t="shared" si="36"/>
        <v>1.0721764306960595</v>
      </c>
      <c r="U199">
        <f t="shared" si="37"/>
        <v>1.001808836092851</v>
      </c>
      <c r="V199">
        <f t="shared" si="38"/>
        <v>0.67651812292406932</v>
      </c>
      <c r="W199">
        <v>0.66648038460385095</v>
      </c>
      <c r="X199">
        <f t="shared" si="39"/>
        <v>1.003773832021837E-2</v>
      </c>
    </row>
    <row r="200" spans="1:24" x14ac:dyDescent="0.25">
      <c r="A200" t="s">
        <v>226</v>
      </c>
      <c r="B200">
        <v>1408</v>
      </c>
      <c r="C200">
        <v>2353.1999999999998</v>
      </c>
      <c r="D200">
        <v>196.50399999999999</v>
      </c>
      <c r="E200">
        <v>67.513999999999996</v>
      </c>
      <c r="F200">
        <v>-6.6551450859820803E-3</v>
      </c>
      <c r="G200">
        <f t="shared" si="30"/>
        <v>-2.6356011696502479E-2</v>
      </c>
      <c r="H200">
        <v>7.5177196568785298E-3</v>
      </c>
      <c r="I200">
        <f t="shared" si="31"/>
        <v>3.0411677963670725E-2</v>
      </c>
      <c r="J200">
        <v>5.2598358931201803E-3</v>
      </c>
      <c r="K200">
        <f t="shared" si="32"/>
        <v>2.1205921651436865E-2</v>
      </c>
      <c r="L200" s="6">
        <f>'Accessory Variables'!B199</f>
        <v>21397.9</v>
      </c>
      <c r="M200">
        <f t="shared" si="33"/>
        <v>1672.0179999999998</v>
      </c>
      <c r="N200">
        <f>(M200/M199)^4</f>
        <v>1.0377610357911513</v>
      </c>
      <c r="O200">
        <f>(1+G200+K200)</f>
        <v>0.99484990995493439</v>
      </c>
      <c r="P200">
        <f>(N200-O200)*(M199/L199)*100</f>
        <v>0.33671725220150828</v>
      </c>
      <c r="Q200">
        <v>0.26746839578145598</v>
      </c>
      <c r="R200" s="6">
        <f t="shared" si="35"/>
        <v>6.9248856420052296E-2</v>
      </c>
      <c r="S200">
        <f t="shared" si="34"/>
        <v>2089.1819999999998</v>
      </c>
      <c r="T200">
        <f t="shared" si="36"/>
        <v>1.086274531768298</v>
      </c>
      <c r="U200">
        <f t="shared" si="37"/>
        <v>1.0516175996151076</v>
      </c>
      <c r="V200">
        <f t="shared" si="38"/>
        <v>0.33593893682154613</v>
      </c>
      <c r="W200">
        <v>0.31560903216728597</v>
      </c>
      <c r="X200">
        <f t="shared" si="39"/>
        <v>2.0329904654260156E-2</v>
      </c>
    </row>
    <row r="201" spans="1:24" x14ac:dyDescent="0.25">
      <c r="A201" t="s">
        <v>227</v>
      </c>
      <c r="B201">
        <v>1426.9</v>
      </c>
      <c r="C201">
        <v>2388</v>
      </c>
      <c r="D201">
        <v>190.114</v>
      </c>
      <c r="E201">
        <v>70.83</v>
      </c>
      <c r="F201">
        <v>9.3238748870549904E-4</v>
      </c>
      <c r="G201">
        <f t="shared" si="30"/>
        <v>3.7347692764231333E-3</v>
      </c>
      <c r="H201">
        <v>3.9251751633120301E-3</v>
      </c>
      <c r="I201">
        <f t="shared" si="31"/>
        <v>1.5793384791695786E-2</v>
      </c>
      <c r="J201">
        <v>5.2420493151750201E-3</v>
      </c>
      <c r="K201">
        <f t="shared" si="32"/>
        <v>2.1133648688727691E-2</v>
      </c>
      <c r="L201" s="6">
        <f>'Accessory Variables'!B200</f>
        <v>21717.200000000001</v>
      </c>
      <c r="M201">
        <f t="shared" si="33"/>
        <v>1687.8440000000001</v>
      </c>
      <c r="N201">
        <f>(M201/M200)^4</f>
        <v>1.0384017775126744</v>
      </c>
      <c r="O201">
        <f>(1+G201+K201)</f>
        <v>1.0248684179651508</v>
      </c>
      <c r="P201">
        <f>(N201-O201)*(M200/L200)*100</f>
        <v>0.10574879200263215</v>
      </c>
      <c r="Q201">
        <v>8.7857721841189104E-2</v>
      </c>
      <c r="R201" s="6">
        <f t="shared" si="35"/>
        <v>1.7891070161443048E-2</v>
      </c>
      <c r="S201">
        <f t="shared" si="34"/>
        <v>2127.056</v>
      </c>
      <c r="T201">
        <f t="shared" si="36"/>
        <v>1.0745103279430646</v>
      </c>
      <c r="U201">
        <f t="shared" si="37"/>
        <v>1.0369270334804235</v>
      </c>
      <c r="V201">
        <f t="shared" si="38"/>
        <v>0.3669441500897257</v>
      </c>
      <c r="W201">
        <v>0.34953576100926798</v>
      </c>
      <c r="X201">
        <f t="shared" si="39"/>
        <v>1.740838908045772E-2</v>
      </c>
    </row>
    <row r="202" spans="1:24" x14ac:dyDescent="0.25">
      <c r="A202" t="s">
        <v>228</v>
      </c>
      <c r="B202">
        <v>1439.9</v>
      </c>
      <c r="C202">
        <v>2425.1</v>
      </c>
      <c r="D202">
        <v>208.815</v>
      </c>
      <c r="E202">
        <v>72.497</v>
      </c>
      <c r="F202">
        <v>3.6396462148640101E-3</v>
      </c>
      <c r="G202">
        <f t="shared" si="30"/>
        <v>1.463826004028701E-2</v>
      </c>
      <c r="H202">
        <v>5.8458545430506402E-3</v>
      </c>
      <c r="I202">
        <f t="shared" si="31"/>
        <v>2.3589262537388134E-2</v>
      </c>
      <c r="J202">
        <v>5.0839825498352198E-3</v>
      </c>
      <c r="K202">
        <f t="shared" si="32"/>
        <v>2.0491537759122602E-2</v>
      </c>
      <c r="L202" s="6">
        <f>'Accessory Variables'!B201</f>
        <v>21933.200000000001</v>
      </c>
      <c r="M202">
        <f t="shared" si="33"/>
        <v>1721.2120000000002</v>
      </c>
      <c r="N202">
        <f>(M202/M201)^4</f>
        <v>1.0814544801640338</v>
      </c>
      <c r="O202">
        <f>(1+G202+K202)</f>
        <v>1.0351297977994096</v>
      </c>
      <c r="P202">
        <f>(N202-O202)*(M201/L201)*100</f>
        <v>0.36003185116422337</v>
      </c>
      <c r="Q202">
        <v>0.33447267115231899</v>
      </c>
      <c r="R202" s="6">
        <f t="shared" si="35"/>
        <v>2.5559180011904381E-2</v>
      </c>
      <c r="S202">
        <f t="shared" si="34"/>
        <v>2143.788</v>
      </c>
      <c r="T202">
        <f t="shared" si="36"/>
        <v>1.0318383062125012</v>
      </c>
      <c r="U202">
        <f t="shared" si="37"/>
        <v>1.0440808002965107</v>
      </c>
      <c r="V202">
        <f t="shared" si="38"/>
        <v>-0.11990712659254903</v>
      </c>
      <c r="W202">
        <v>-0.12334602212125099</v>
      </c>
      <c r="X202">
        <f t="shared" si="39"/>
        <v>3.4388955287019685E-3</v>
      </c>
    </row>
    <row r="203" spans="1:24" x14ac:dyDescent="0.25">
      <c r="A203" t="s">
        <v>229</v>
      </c>
      <c r="B203">
        <v>1459.3</v>
      </c>
      <c r="C203">
        <v>2483.6999999999998</v>
      </c>
      <c r="D203">
        <v>212.11</v>
      </c>
      <c r="E203">
        <v>75.649000000000001</v>
      </c>
      <c r="F203">
        <v>3.02363410199979E-3</v>
      </c>
      <c r="G203">
        <f t="shared" si="30"/>
        <v>1.2149501243322813E-2</v>
      </c>
      <c r="H203">
        <v>1.29100707941336E-2</v>
      </c>
      <c r="I203">
        <f t="shared" si="31"/>
        <v>5.264893740513088E-2</v>
      </c>
      <c r="J203">
        <v>4.9956402560928899E-3</v>
      </c>
      <c r="K203">
        <f t="shared" si="32"/>
        <v>2.0132798869821E-2</v>
      </c>
      <c r="L203" s="6">
        <f>'Accessory Variables'!B202</f>
        <v>21727.7</v>
      </c>
      <c r="M203">
        <f t="shared" si="33"/>
        <v>1747.0589999999997</v>
      </c>
      <c r="N203">
        <f>(M203/M202)^4</f>
        <v>1.0614335877767211</v>
      </c>
      <c r="O203">
        <f>(1+G203+K203)</f>
        <v>1.0322823001131438</v>
      </c>
      <c r="P203">
        <f>(N203-O203)*(M202/L202)*100</f>
        <v>0.22876527885580428</v>
      </c>
      <c r="Q203">
        <v>0.17299792355525101</v>
      </c>
      <c r="R203" s="6">
        <f t="shared" si="35"/>
        <v>5.5767355300553267E-2</v>
      </c>
      <c r="S203">
        <f t="shared" si="34"/>
        <v>2195.9409999999998</v>
      </c>
      <c r="T203">
        <f t="shared" si="36"/>
        <v>1.1009188993535035</v>
      </c>
      <c r="U203">
        <f t="shared" si="37"/>
        <v>1.0727817362749519</v>
      </c>
      <c r="V203">
        <f t="shared" si="38"/>
        <v>0.27501738260646891</v>
      </c>
      <c r="W203">
        <v>0.24411193162419101</v>
      </c>
      <c r="X203">
        <f t="shared" si="39"/>
        <v>3.0905450982277899E-2</v>
      </c>
    </row>
    <row r="204" spans="1:24" x14ac:dyDescent="0.25">
      <c r="A204" t="s">
        <v>230</v>
      </c>
      <c r="B204">
        <v>1567.7</v>
      </c>
      <c r="C204">
        <v>2458.1999999999998</v>
      </c>
      <c r="D204">
        <v>321.19400000000002</v>
      </c>
      <c r="E204">
        <v>75.483999999999995</v>
      </c>
      <c r="F204">
        <v>6.3915440825756996E-4</v>
      </c>
      <c r="G204">
        <f t="shared" si="30"/>
        <v>2.5590697877679869E-3</v>
      </c>
      <c r="H204">
        <v>-1.30699567115622E-3</v>
      </c>
      <c r="I204">
        <f t="shared" si="31"/>
        <v>-5.217742186237273E-3</v>
      </c>
      <c r="J204">
        <v>4.9516340871831304E-3</v>
      </c>
      <c r="K204">
        <f t="shared" si="32"/>
        <v>1.9954134660827627E-2</v>
      </c>
      <c r="L204" s="6">
        <f>'Accessory Variables'!B203</f>
        <v>19935.400000000001</v>
      </c>
      <c r="M204">
        <f t="shared" si="33"/>
        <v>1964.3779999999999</v>
      </c>
      <c r="N204">
        <f>(M204/M203)^4</f>
        <v>1.5983429111666261</v>
      </c>
      <c r="O204">
        <f>(1+G204+K204)</f>
        <v>1.0225132044485956</v>
      </c>
      <c r="P204">
        <f>(N204-O204)*(M203/L203)*100</f>
        <v>4.6300734619361243</v>
      </c>
      <c r="Q204">
        <v>3.86009244785454</v>
      </c>
      <c r="R204" s="6">
        <f t="shared" si="35"/>
        <v>0.76998101408158437</v>
      </c>
      <c r="S204">
        <f t="shared" si="34"/>
        <v>2061.5219999999999</v>
      </c>
      <c r="T204">
        <f t="shared" si="36"/>
        <v>0.7767284730468158</v>
      </c>
      <c r="U204">
        <f t="shared" si="37"/>
        <v>1.0147363924745902</v>
      </c>
      <c r="V204">
        <f t="shared" si="38"/>
        <v>-2.4054609949334096</v>
      </c>
      <c r="W204">
        <v>-2.6362416743797499</v>
      </c>
      <c r="X204">
        <f t="shared" si="39"/>
        <v>0.23078067944634029</v>
      </c>
    </row>
    <row r="205" spans="1:24" x14ac:dyDescent="0.25">
      <c r="A205" t="s">
        <v>231</v>
      </c>
      <c r="B205">
        <v>1526.5</v>
      </c>
      <c r="C205">
        <v>2475.1</v>
      </c>
      <c r="D205">
        <v>295.42</v>
      </c>
      <c r="E205">
        <v>79.444000000000003</v>
      </c>
      <c r="F205">
        <v>5.4627096183730304E-3</v>
      </c>
      <c r="G205">
        <f t="shared" si="30"/>
        <v>2.2030538597398897E-2</v>
      </c>
      <c r="H205">
        <v>1.2001113792463399E-2</v>
      </c>
      <c r="I205">
        <f t="shared" si="31"/>
        <v>4.8875550231923137E-2</v>
      </c>
      <c r="J205">
        <v>4.79845075864183E-3</v>
      </c>
      <c r="K205">
        <f t="shared" si="32"/>
        <v>1.9332396282626618E-2</v>
      </c>
      <c r="L205" s="6">
        <f>'Accessory Variables'!B204</f>
        <v>21684.6</v>
      </c>
      <c r="M205">
        <f t="shared" si="33"/>
        <v>1901.364</v>
      </c>
      <c r="N205">
        <f>(M205/M204)^4</f>
        <v>0.87772975425434185</v>
      </c>
      <c r="O205">
        <f>(1+G205+K205)</f>
        <v>1.0413629348800255</v>
      </c>
      <c r="P205">
        <f>(N205-O205)*(M204/L204)*100</f>
        <v>-1.6123951367472897</v>
      </c>
      <c r="Q205">
        <v>-1.71539919003845</v>
      </c>
      <c r="R205" s="6">
        <f t="shared" si="35"/>
        <v>0.10300405329116025</v>
      </c>
      <c r="S205">
        <f t="shared" si="34"/>
        <v>2100.2359999999999</v>
      </c>
      <c r="T205">
        <f t="shared" si="36"/>
        <v>1.0772599109191277</v>
      </c>
      <c r="U205">
        <f t="shared" si="37"/>
        <v>1.0682079465145498</v>
      </c>
      <c r="V205">
        <f t="shared" si="38"/>
        <v>9.3606467706964638E-2</v>
      </c>
      <c r="W205">
        <v>7.8638714154510805E-2</v>
      </c>
      <c r="X205">
        <f t="shared" si="39"/>
        <v>1.4967753552453833E-2</v>
      </c>
    </row>
    <row r="206" spans="1:24" x14ac:dyDescent="0.25">
      <c r="A206" t="s">
        <v>232</v>
      </c>
      <c r="B206">
        <v>1538.6</v>
      </c>
      <c r="C206">
        <v>2489.4</v>
      </c>
      <c r="D206">
        <v>293.01600000000002</v>
      </c>
      <c r="E206">
        <v>75.742999999999995</v>
      </c>
      <c r="F206">
        <v>7.4621204938085696E-3</v>
      </c>
      <c r="G206">
        <f t="shared" si="30"/>
        <v>3.0184246589695318E-2</v>
      </c>
      <c r="H206">
        <v>1.2262342593526701E-2</v>
      </c>
      <c r="I206">
        <f t="shared" si="31"/>
        <v>4.9958958569866319E-2</v>
      </c>
      <c r="J206">
        <v>4.8135120124182E-3</v>
      </c>
      <c r="K206">
        <f t="shared" si="32"/>
        <v>1.9393514088206443E-2</v>
      </c>
      <c r="L206" s="6">
        <f>'Accessory Variables'!B205</f>
        <v>22068.799999999999</v>
      </c>
      <c r="M206">
        <f t="shared" si="33"/>
        <v>1907.3589999999999</v>
      </c>
      <c r="N206">
        <f>(M206/M205)^4</f>
        <v>1.0126717724642706</v>
      </c>
      <c r="O206">
        <f>(1+G206+K206)</f>
        <v>1.0495777606779018</v>
      </c>
      <c r="P206">
        <f>(N206-O206)*(M205/L205)*100</f>
        <v>-0.32360162222878225</v>
      </c>
      <c r="Q206">
        <v>-0.35241333229875099</v>
      </c>
      <c r="R206" s="6">
        <f t="shared" si="35"/>
        <v>2.8811710069968743E-2</v>
      </c>
      <c r="S206">
        <f t="shared" si="34"/>
        <v>2120.6410000000001</v>
      </c>
      <c r="T206">
        <f t="shared" si="36"/>
        <v>1.0394323308644844</v>
      </c>
      <c r="U206">
        <f t="shared" si="37"/>
        <v>1.0693524726580728</v>
      </c>
      <c r="V206">
        <f t="shared" si="38"/>
        <v>-0.28978795513866462</v>
      </c>
      <c r="W206">
        <v>-0.28852837300220602</v>
      </c>
      <c r="X206">
        <f t="shared" si="39"/>
        <v>-1.2595821364586035E-3</v>
      </c>
    </row>
    <row r="207" spans="1:24" x14ac:dyDescent="0.25">
      <c r="A207" t="s">
        <v>233</v>
      </c>
      <c r="B207">
        <v>1613.4</v>
      </c>
      <c r="C207">
        <v>2534.1999999999998</v>
      </c>
      <c r="D207">
        <v>318.27100000000002</v>
      </c>
      <c r="E207">
        <v>73.183000000000007</v>
      </c>
      <c r="F207">
        <v>7.6797831590638098E-3</v>
      </c>
      <c r="G207">
        <f t="shared" si="30"/>
        <v>3.1074822316861761E-2</v>
      </c>
      <c r="H207">
        <v>2.21890006342302E-2</v>
      </c>
      <c r="I207">
        <f t="shared" si="31"/>
        <v>9.1754054615137415E-2</v>
      </c>
      <c r="J207">
        <v>4.4644755304221696E-3</v>
      </c>
      <c r="K207">
        <f t="shared" si="32"/>
        <v>1.7977847705047401E-2</v>
      </c>
      <c r="L207" s="6">
        <f>'Accessory Variables'!B206</f>
        <v>22656.799999999999</v>
      </c>
      <c r="M207">
        <f t="shared" si="33"/>
        <v>2004.854</v>
      </c>
      <c r="N207">
        <f>(M207/M206)^4</f>
        <v>1.2206783267914347</v>
      </c>
      <c r="O207">
        <f>(1+G207+K207)</f>
        <v>1.0490526700219092</v>
      </c>
      <c r="P207">
        <f>(N207-O207)*(M206/L206)*100</f>
        <v>1.483323701652403</v>
      </c>
      <c r="Q207">
        <v>1.2548151545297099</v>
      </c>
      <c r="R207" s="6">
        <f t="shared" si="35"/>
        <v>0.22850854712269308</v>
      </c>
      <c r="S207">
        <f t="shared" si="34"/>
        <v>2142.7459999999996</v>
      </c>
      <c r="T207">
        <f t="shared" si="36"/>
        <v>1.0423514080079983</v>
      </c>
      <c r="U207">
        <f t="shared" si="37"/>
        <v>1.1097319023201848</v>
      </c>
      <c r="V207">
        <f t="shared" si="38"/>
        <v>-0.64747443829609908</v>
      </c>
      <c r="W207">
        <v>-0.62930616298174602</v>
      </c>
      <c r="X207">
        <f t="shared" si="39"/>
        <v>-1.8168275314353055E-2</v>
      </c>
    </row>
    <row r="208" spans="1:24" x14ac:dyDescent="0.25">
      <c r="A208" t="s">
        <v>234</v>
      </c>
      <c r="B208">
        <v>1597.4</v>
      </c>
      <c r="C208">
        <v>2572.6</v>
      </c>
      <c r="D208">
        <v>354.85399999999998</v>
      </c>
      <c r="E208">
        <v>74.421000000000006</v>
      </c>
      <c r="F208">
        <v>1.07780963677628E-2</v>
      </c>
      <c r="G208">
        <f t="shared" si="30"/>
        <v>4.3814411385844076E-2</v>
      </c>
      <c r="H208">
        <v>1.9721855361242401E-2</v>
      </c>
      <c r="I208">
        <f t="shared" si="31"/>
        <v>8.1251965588764241E-2</v>
      </c>
      <c r="J208">
        <v>4.4399292621439797E-3</v>
      </c>
      <c r="K208">
        <f t="shared" si="32"/>
        <v>1.7878345365096582E-2</v>
      </c>
      <c r="L208" s="6">
        <f>'Accessory Variables'!B207</f>
        <v>23368.9</v>
      </c>
      <c r="M208">
        <f t="shared" si="33"/>
        <v>2026.6750000000002</v>
      </c>
      <c r="N208">
        <f>(M208/M207)^4</f>
        <v>1.0442522885505936</v>
      </c>
      <c r="O208">
        <f>(1+G208+K208)</f>
        <v>1.0616927567509407</v>
      </c>
      <c r="P208">
        <f>(N208-O208)*(M207/L207)*100</f>
        <v>-0.15432714431578423</v>
      </c>
      <c r="Q208">
        <v>-0.214334466509358</v>
      </c>
      <c r="R208" s="6">
        <f t="shared" si="35"/>
        <v>6.000732219357377E-2</v>
      </c>
      <c r="S208">
        <f t="shared" si="34"/>
        <v>2143.3250000000003</v>
      </c>
      <c r="T208">
        <f t="shared" si="36"/>
        <v>1.0010812942330105</v>
      </c>
      <c r="U208">
        <f t="shared" si="37"/>
        <v>1.0991303109538608</v>
      </c>
      <c r="V208">
        <f t="shared" si="38"/>
        <v>-0.92728954831456833</v>
      </c>
      <c r="W208">
        <v>-0.907418798033088</v>
      </c>
      <c r="X208">
        <f t="shared" si="39"/>
        <v>-1.9870750281480332E-2</v>
      </c>
    </row>
    <row r="209" spans="1:24" x14ac:dyDescent="0.25">
      <c r="A209" t="s">
        <v>235</v>
      </c>
      <c r="B209">
        <v>1585</v>
      </c>
      <c r="C209">
        <v>2629</v>
      </c>
      <c r="D209">
        <v>373.11799999999999</v>
      </c>
      <c r="E209">
        <v>70.334000000000003</v>
      </c>
      <c r="F209">
        <v>1.1808950038346699E-2</v>
      </c>
      <c r="G209">
        <f t="shared" si="30"/>
        <v>4.8079114499886888E-2</v>
      </c>
      <c r="H209">
        <v>1.6072111539932502E-2</v>
      </c>
      <c r="I209">
        <f t="shared" si="31"/>
        <v>6.5854996027893797E-2</v>
      </c>
      <c r="J209">
        <v>4.6169694699380601E-3</v>
      </c>
      <c r="K209">
        <f t="shared" si="32"/>
        <v>1.8596170445462468E-2</v>
      </c>
      <c r="L209" s="6">
        <f>'Accessory Variables'!B208</f>
        <v>23922</v>
      </c>
      <c r="M209">
        <f t="shared" si="33"/>
        <v>2028.452</v>
      </c>
      <c r="N209">
        <f>(M209/M208)^4</f>
        <v>1.003511837846278</v>
      </c>
      <c r="O209">
        <f>(1+G209+K209)</f>
        <v>1.0666752849453494</v>
      </c>
      <c r="P209">
        <f>(N209-O209)*(M208/L208)*100</f>
        <v>-0.5477869268536838</v>
      </c>
      <c r="Q209">
        <v>-0.57087267168293199</v>
      </c>
      <c r="R209" s="6">
        <f t="shared" si="35"/>
        <v>2.3085744829248189E-2</v>
      </c>
      <c r="S209">
        <f t="shared" si="34"/>
        <v>2185.5480000000002</v>
      </c>
      <c r="T209">
        <f t="shared" si="36"/>
        <v>1.0811582777882269</v>
      </c>
      <c r="U209">
        <f t="shared" si="37"/>
        <v>1.0844511664733563</v>
      </c>
      <c r="V209">
        <f t="shared" si="38"/>
        <v>-3.0201381498721955E-2</v>
      </c>
      <c r="W209">
        <v>-3.9250308234395299E-2</v>
      </c>
      <c r="X209">
        <f t="shared" si="39"/>
        <v>9.048926735673344E-3</v>
      </c>
    </row>
    <row r="210" spans="1:24" x14ac:dyDescent="0.25">
      <c r="A210" t="s">
        <v>236</v>
      </c>
      <c r="B210">
        <v>1616.9</v>
      </c>
      <c r="C210">
        <v>2665.4</v>
      </c>
      <c r="D210">
        <v>399.43985199999997</v>
      </c>
      <c r="E210">
        <v>72.707999999999998</v>
      </c>
      <c r="F210">
        <v>1.23743162162901E-2</v>
      </c>
      <c r="G210">
        <f t="shared" si="30"/>
        <v>5.0423609727379137E-2</v>
      </c>
      <c r="H210">
        <v>1.9761662374992599E-2</v>
      </c>
      <c r="I210">
        <f t="shared" si="31"/>
        <v>8.1420811365759738E-2</v>
      </c>
      <c r="J210">
        <v>4.82880128270868E-3</v>
      </c>
      <c r="K210">
        <f t="shared" si="32"/>
        <v>1.9455559984353554E-2</v>
      </c>
      <c r="L210" s="6">
        <f>'Accessory Variables'!B209</f>
        <v>24777</v>
      </c>
      <c r="M210">
        <f t="shared" si="33"/>
        <v>2089.0478520000001</v>
      </c>
      <c r="N210">
        <f>(M210/M209)^4</f>
        <v>1.1249536035830583</v>
      </c>
      <c r="O210">
        <f>(1+G210+K210)</f>
        <v>1.0698791697117327</v>
      </c>
      <c r="P210">
        <f>(N210-O210)*(M209/L209)*100</f>
        <v>0.46700044116360745</v>
      </c>
      <c r="Q210">
        <v>0.37398140487685499</v>
      </c>
      <c r="R210" s="6">
        <f t="shared" si="35"/>
        <v>9.3019036286752455E-2</v>
      </c>
      <c r="S210">
        <f t="shared" si="34"/>
        <v>2193.252148</v>
      </c>
      <c r="T210">
        <f t="shared" si="36"/>
        <v>1.0141748979766929</v>
      </c>
      <c r="U210">
        <f t="shared" si="37"/>
        <v>1.1008763713501133</v>
      </c>
      <c r="V210">
        <f t="shared" si="38"/>
        <v>-0.79211701249198296</v>
      </c>
      <c r="W210">
        <v>-0.77375854828526403</v>
      </c>
      <c r="X210">
        <f t="shared" si="39"/>
        <v>-1.8358464206718939E-2</v>
      </c>
    </row>
    <row r="211" spans="1:24" x14ac:dyDescent="0.25">
      <c r="A211" t="s">
        <v>237</v>
      </c>
      <c r="B211">
        <v>1606.5</v>
      </c>
      <c r="C211">
        <v>2726.1</v>
      </c>
      <c r="D211">
        <v>430.7982748</v>
      </c>
      <c r="E211">
        <v>75.024000000000001</v>
      </c>
      <c r="F211">
        <v>1.6029804430973502E-2</v>
      </c>
      <c r="G211">
        <f t="shared" si="30"/>
        <v>6.5677487260019429E-2</v>
      </c>
      <c r="H211">
        <v>2.31370015855306E-2</v>
      </c>
      <c r="I211">
        <f t="shared" si="31"/>
        <v>9.5809760841454095E-2</v>
      </c>
      <c r="J211">
        <v>5.07927377981465E-3</v>
      </c>
      <c r="K211">
        <f t="shared" si="32"/>
        <v>2.0472414078816836E-2</v>
      </c>
      <c r="L211" s="6">
        <f>'Accessory Variables'!B210</f>
        <v>25215.5</v>
      </c>
      <c r="M211">
        <f t="shared" si="33"/>
        <v>2112.3222747999998</v>
      </c>
      <c r="N211">
        <f>(M211/M210)^4</f>
        <v>1.0453149524241137</v>
      </c>
      <c r="O211">
        <f>(1+G211+K211)</f>
        <v>1.0861499013388363</v>
      </c>
      <c r="P211">
        <f>(N211-O211)*(M210/L210)*100</f>
        <v>-0.34429576751354485</v>
      </c>
      <c r="Q211">
        <v>-0.39007514404868499</v>
      </c>
      <c r="R211" s="6">
        <f t="shared" si="35"/>
        <v>4.5779376535140137E-2</v>
      </c>
      <c r="S211">
        <f t="shared" si="34"/>
        <v>2220.2777252000001</v>
      </c>
      <c r="T211">
        <f t="shared" si="36"/>
        <v>1.050207110093559</v>
      </c>
      <c r="U211">
        <f t="shared" si="37"/>
        <v>1.1162821749202709</v>
      </c>
      <c r="V211">
        <f t="shared" si="38"/>
        <v>-0.58489436921509896</v>
      </c>
      <c r="W211">
        <v>-0.56806991867480705</v>
      </c>
      <c r="X211">
        <f t="shared" si="39"/>
        <v>-1.6824450540291913E-2</v>
      </c>
    </row>
    <row r="212" spans="1:24" x14ac:dyDescent="0.25">
      <c r="A212" t="s">
        <v>238</v>
      </c>
      <c r="B212">
        <v>1622.1</v>
      </c>
      <c r="C212">
        <v>2815.5</v>
      </c>
      <c r="D212">
        <v>500.333032</v>
      </c>
      <c r="E212">
        <v>75.203000000000003</v>
      </c>
      <c r="F212">
        <v>1.82184617296886E-2</v>
      </c>
      <c r="G212">
        <f t="shared" si="30"/>
        <v>7.488961890096113E-2</v>
      </c>
      <c r="H212">
        <v>3.3953476931150299E-2</v>
      </c>
      <c r="I212">
        <f t="shared" si="31"/>
        <v>0.14288883985037359</v>
      </c>
      <c r="J212">
        <v>5.1874449064734903E-3</v>
      </c>
      <c r="K212">
        <f t="shared" si="32"/>
        <v>2.0911796225917323E-2</v>
      </c>
      <c r="L212" s="6">
        <f>'Accessory Variables'!B211</f>
        <v>25805.8</v>
      </c>
      <c r="M212">
        <f t="shared" si="33"/>
        <v>2197.6360319999999</v>
      </c>
      <c r="N212">
        <f>(M212/M211)^4</f>
        <v>1.1716080667385804</v>
      </c>
      <c r="O212">
        <f>(1+G212+K212)</f>
        <v>1.0958014151268785</v>
      </c>
      <c r="P212">
        <f>(N212-O212)*(M211/L211)*100</f>
        <v>0.63503828509211147</v>
      </c>
      <c r="Q212">
        <v>0.44200200591307798</v>
      </c>
      <c r="R212" s="6">
        <f t="shared" si="35"/>
        <v>0.19303627917903349</v>
      </c>
      <c r="S212">
        <f t="shared" si="34"/>
        <v>2239.963968</v>
      </c>
      <c r="T212">
        <f t="shared" si="36"/>
        <v>1.0359407614022189</v>
      </c>
      <c r="U212">
        <f t="shared" si="37"/>
        <v>1.1638006360762909</v>
      </c>
      <c r="V212">
        <f t="shared" si="38"/>
        <v>-1.1258330458872745</v>
      </c>
      <c r="W212">
        <v>-1.07475020768912</v>
      </c>
      <c r="X212">
        <f t="shared" si="39"/>
        <v>-5.1082838198154512E-2</v>
      </c>
    </row>
    <row r="213" spans="1:24" x14ac:dyDescent="0.25">
      <c r="A213" t="s">
        <v>239</v>
      </c>
      <c r="B213">
        <v>1641.4</v>
      </c>
      <c r="C213">
        <v>2838.7</v>
      </c>
      <c r="D213">
        <v>483.13586800000002</v>
      </c>
      <c r="E213">
        <v>75.203000000000003</v>
      </c>
      <c r="F213">
        <v>1.3070584644896899E-2</v>
      </c>
      <c r="G213">
        <f t="shared" si="30"/>
        <v>5.3316340788000627E-2</v>
      </c>
      <c r="H213">
        <v>1.4353459897542601E-3</v>
      </c>
      <c r="I213">
        <f t="shared" si="31"/>
        <v>5.753757100426693E-3</v>
      </c>
      <c r="J213">
        <v>5.1744482348565803E-3</v>
      </c>
      <c r="K213">
        <f t="shared" si="32"/>
        <v>2.0858997325170714E-2</v>
      </c>
      <c r="L213" s="6">
        <f>'Accessory Variables'!B212</f>
        <v>26272</v>
      </c>
      <c r="M213">
        <f t="shared" si="33"/>
        <v>2199.7388679999999</v>
      </c>
      <c r="N213">
        <f>(M213/M212)^4</f>
        <v>1.0038329479189447</v>
      </c>
      <c r="O213">
        <f>(1+G213+K213)</f>
        <v>1.0741753381131713</v>
      </c>
      <c r="P213">
        <f>(N213-O213)*(M212/L212)*100</f>
        <v>-0.59903963941375926</v>
      </c>
      <c r="Q213">
        <v>-0.47763863916168198</v>
      </c>
      <c r="R213" s="6">
        <f t="shared" si="35"/>
        <v>-0.12140100025207728</v>
      </c>
      <c r="S213">
        <f t="shared" si="34"/>
        <v>2280.361132</v>
      </c>
      <c r="T213">
        <f t="shared" si="36"/>
        <v>1.0741140330926016</v>
      </c>
      <c r="U213">
        <f t="shared" si="37"/>
        <v>1.0266127544255974</v>
      </c>
      <c r="V213">
        <f t="shared" si="38"/>
        <v>0.41231487746171935</v>
      </c>
      <c r="W213">
        <v>0.38729837212985202</v>
      </c>
      <c r="X213">
        <f t="shared" si="39"/>
        <v>2.5016505331867334E-2</v>
      </c>
    </row>
    <row r="214" spans="1:24" x14ac:dyDescent="0.25">
      <c r="A214" t="s">
        <v>240</v>
      </c>
      <c r="B214">
        <v>1694.2</v>
      </c>
      <c r="C214">
        <v>2870.6</v>
      </c>
      <c r="D214">
        <v>450.110928</v>
      </c>
      <c r="E214">
        <v>76.022000000000006</v>
      </c>
      <c r="F214">
        <v>1.02165530537768E-2</v>
      </c>
      <c r="G214">
        <f t="shared" si="30"/>
        <v>4.1496756379381328E-2</v>
      </c>
      <c r="H214">
        <v>2.8269838378878198E-3</v>
      </c>
      <c r="I214">
        <f t="shared" si="31"/>
        <v>1.1355976812321922E-2</v>
      </c>
      <c r="J214">
        <v>5.11126945845208E-3</v>
      </c>
      <c r="K214">
        <f t="shared" si="32"/>
        <v>2.0602363098390919E-2</v>
      </c>
      <c r="L214" s="6">
        <f>'Accessory Variables'!B213</f>
        <v>26734.3</v>
      </c>
      <c r="M214">
        <f t="shared" si="33"/>
        <v>2220.3329279999998</v>
      </c>
      <c r="N214">
        <f>(M214/M213)^4</f>
        <v>1.0379773679694158</v>
      </c>
      <c r="O214">
        <f>(1+G214+K214)</f>
        <v>1.0620991194777722</v>
      </c>
      <c r="P214">
        <f>(N214-O214)*(M213/L213)*100</f>
        <v>-0.20196998461163745</v>
      </c>
      <c r="Q214">
        <v>-0.132097588777391</v>
      </c>
      <c r="R214" s="6">
        <f t="shared" si="35"/>
        <v>-6.9872395834246454E-2</v>
      </c>
      <c r="S214">
        <f t="shared" si="34"/>
        <v>2344.4670719999999</v>
      </c>
      <c r="T214">
        <f t="shared" si="36"/>
        <v>1.1172800133289535</v>
      </c>
      <c r="U214">
        <f t="shared" si="37"/>
        <v>1.0319583399107128</v>
      </c>
      <c r="V214">
        <f t="shared" si="38"/>
        <v>0.74057638466867282</v>
      </c>
      <c r="W214">
        <v>0.69434194120108195</v>
      </c>
      <c r="X214">
        <f t="shared" si="39"/>
        <v>4.6234443467590869E-2</v>
      </c>
    </row>
    <row r="215" spans="1:24" x14ac:dyDescent="0.25">
      <c r="A215" t="s">
        <v>241</v>
      </c>
      <c r="B215">
        <v>1731.6</v>
      </c>
      <c r="C215">
        <v>2893</v>
      </c>
      <c r="D215">
        <v>441.01454319999999</v>
      </c>
      <c r="E215">
        <v>76.022000000000006</v>
      </c>
      <c r="F215">
        <v>1.05562702882314E-2</v>
      </c>
      <c r="G215">
        <f t="shared" si="30"/>
        <v>4.2898407970302532E-2</v>
      </c>
      <c r="H215">
        <v>-5.2590018951358397E-3</v>
      </c>
      <c r="I215">
        <f t="shared" si="31"/>
        <v>-2.087064600501487E-2</v>
      </c>
      <c r="J215">
        <v>5.0761882688699104E-3</v>
      </c>
      <c r="K215">
        <f t="shared" si="32"/>
        <v>2.0459883070028217E-2</v>
      </c>
      <c r="L215" s="6">
        <f>'Accessory Variables'!B214</f>
        <v>27164.400000000001</v>
      </c>
      <c r="M215">
        <f t="shared" si="33"/>
        <v>2248.6365431999998</v>
      </c>
      <c r="N215">
        <f>(M215/M214)^4</f>
        <v>1.0519731572964099</v>
      </c>
      <c r="O215">
        <f>(1+G215+K215)</f>
        <v>1.0633582910403307</v>
      </c>
      <c r="P215">
        <f>(N215-O215)*(M214/L214)*100</f>
        <v>-9.4555635798623042E-2</v>
      </c>
      <c r="Q215">
        <v>3.3043640038743501E-2</v>
      </c>
      <c r="R215" s="6">
        <f t="shared" si="35"/>
        <v>-0.12759927583736655</v>
      </c>
      <c r="S215">
        <f t="shared" si="34"/>
        <v>2375.9634568000001</v>
      </c>
      <c r="T215">
        <f t="shared" si="36"/>
        <v>1.0548300103728885</v>
      </c>
      <c r="U215">
        <f t="shared" si="37"/>
        <v>0.99958923706501335</v>
      </c>
      <c r="V215">
        <f t="shared" si="38"/>
        <v>0.48443450568045454</v>
      </c>
      <c r="W215">
        <v>0.47360735435669798</v>
      </c>
      <c r="X215">
        <f t="shared" si="39"/>
        <v>1.0827151323756556E-2</v>
      </c>
    </row>
    <row r="216" spans="1:24" x14ac:dyDescent="0.25">
      <c r="A216" t="s">
        <v>242</v>
      </c>
      <c r="B216">
        <v>1741.8</v>
      </c>
      <c r="C216">
        <v>2904.1</v>
      </c>
      <c r="D216">
        <v>433.78172000000001</v>
      </c>
      <c r="E216">
        <v>76.022000000000006</v>
      </c>
      <c r="F216">
        <v>8.6417671359919606E-3</v>
      </c>
      <c r="G216">
        <f t="shared" si="30"/>
        <v>3.5017736429978852E-2</v>
      </c>
      <c r="H216">
        <v>-9.3193833648214097E-3</v>
      </c>
      <c r="I216">
        <f t="shared" si="31"/>
        <v>-3.6759658065968148E-2</v>
      </c>
      <c r="J216">
        <v>5.0279430648747497E-3</v>
      </c>
      <c r="K216">
        <f t="shared" si="32"/>
        <v>2.0263962597225182E-2</v>
      </c>
      <c r="L216" s="6">
        <f>'Accessory Variables'!B215</f>
        <v>27453.8</v>
      </c>
      <c r="M216">
        <f t="shared" si="33"/>
        <v>2251.6037200000001</v>
      </c>
      <c r="N216">
        <f>(M216/M215)^4</f>
        <v>1.0052886358384543</v>
      </c>
      <c r="O216">
        <f>(1+G216+K216)</f>
        <v>1.055281699027204</v>
      </c>
      <c r="P216">
        <f>(N216-O216)*(M215/L215)*100</f>
        <v>-0.41383659787342764</v>
      </c>
      <c r="Q216">
        <v>-0.26950532398089</v>
      </c>
      <c r="R216" s="6">
        <f t="shared" si="35"/>
        <v>-0.14433127389253764</v>
      </c>
      <c r="S216">
        <f t="shared" si="34"/>
        <v>2394.29628</v>
      </c>
      <c r="T216">
        <f t="shared" si="36"/>
        <v>1.0312228700775288</v>
      </c>
      <c r="U216">
        <f t="shared" si="37"/>
        <v>0.98350430453125703</v>
      </c>
      <c r="V216">
        <f t="shared" si="38"/>
        <v>0.41737556488955097</v>
      </c>
      <c r="W216">
        <v>0.41890704203567702</v>
      </c>
      <c r="X216">
        <f t="shared" si="39"/>
        <v>-1.531477146126059E-3</v>
      </c>
    </row>
    <row r="217" spans="1:24" x14ac:dyDescent="0.25">
      <c r="A217" t="s">
        <v>243</v>
      </c>
      <c r="B217">
        <v>1780.9</v>
      </c>
      <c r="C217">
        <v>2975.5</v>
      </c>
      <c r="D217">
        <v>417.68194399999999</v>
      </c>
      <c r="E217">
        <v>76.022000000000006</v>
      </c>
      <c r="F217">
        <v>9.3952438667612697E-3</v>
      </c>
      <c r="G217">
        <f t="shared" si="30"/>
        <v>3.8113924198168725E-2</v>
      </c>
      <c r="H217">
        <v>9.9439102564102804E-3</v>
      </c>
      <c r="I217">
        <f t="shared" si="31"/>
        <v>4.0372871979416969E-2</v>
      </c>
      <c r="J217">
        <v>5.0027893249833299E-3</v>
      </c>
      <c r="K217">
        <f t="shared" si="32"/>
        <v>2.0161826169774466E-2</v>
      </c>
      <c r="L217" s="6">
        <f>'Accessory Variables'!B216</f>
        <v>27967.7</v>
      </c>
      <c r="M217">
        <f t="shared" si="33"/>
        <v>2274.603944</v>
      </c>
      <c r="N217">
        <f>(M217/M216)^4</f>
        <v>1.0414905203242535</v>
      </c>
      <c r="O217">
        <f>(1+G217+K217)</f>
        <v>1.0582757503679432</v>
      </c>
      <c r="P217">
        <f>(N217-O217)*(M216/L216)*100</f>
        <v>-0.13766286054181023</v>
      </c>
      <c r="Q217">
        <v>-0.14476409224875</v>
      </c>
      <c r="R217" s="6">
        <f t="shared" si="35"/>
        <v>7.1012317069397701E-3</v>
      </c>
      <c r="S217">
        <f t="shared" si="34"/>
        <v>2481.7960560000001</v>
      </c>
      <c r="T217">
        <f t="shared" si="36"/>
        <v>1.1543906410487257</v>
      </c>
      <c r="U217">
        <f t="shared" si="37"/>
        <v>1.0605346981491914</v>
      </c>
      <c r="V217">
        <f t="shared" si="38"/>
        <v>0.81853490205453272</v>
      </c>
      <c r="W217">
        <v>0.75439159590970895</v>
      </c>
      <c r="X217">
        <f t="shared" si="39"/>
        <v>6.4143306144823775E-2</v>
      </c>
    </row>
    <row r="218" spans="1:24" x14ac:dyDescent="0.25">
      <c r="A218" t="s">
        <v>244</v>
      </c>
      <c r="B218">
        <v>1796.2</v>
      </c>
      <c r="C218">
        <v>3019</v>
      </c>
      <c r="D218">
        <v>432.29994399999998</v>
      </c>
      <c r="E218">
        <v>77.680999999999997</v>
      </c>
      <c r="F218">
        <v>9.4402901647081504E-3</v>
      </c>
      <c r="G218">
        <f t="shared" si="30"/>
        <v>3.8299248311242984E-2</v>
      </c>
      <c r="H218">
        <v>-2.7768741917311201E-4</v>
      </c>
      <c r="I218">
        <f t="shared" si="31"/>
        <v>-1.1102871005200798E-3</v>
      </c>
      <c r="J218">
        <v>5.0718928501083402E-3</v>
      </c>
      <c r="K218">
        <f t="shared" si="32"/>
        <v>2.0442438524116424E-2</v>
      </c>
      <c r="L218" s="6">
        <f>'Accessory Variables'!B217</f>
        <v>28297</v>
      </c>
      <c r="M218">
        <f t="shared" si="33"/>
        <v>2306.1809440000002</v>
      </c>
      <c r="N218">
        <f>(M218/M217)^4</f>
        <v>1.0566967350692376</v>
      </c>
      <c r="O218">
        <f>(1+G218+K218)</f>
        <v>1.0587416868353594</v>
      </c>
      <c r="P218">
        <f>(N218-O218)*(M217/L217)*100</f>
        <v>-1.6631526198116128E-2</v>
      </c>
      <c r="Q218">
        <v>4.8284702981227202E-2</v>
      </c>
      <c r="R218" s="6">
        <f t="shared" si="35"/>
        <v>-6.4916229179343338E-2</v>
      </c>
      <c r="S218">
        <f t="shared" si="34"/>
        <v>2509.0190560000001</v>
      </c>
      <c r="T218">
        <f t="shared" si="36"/>
        <v>1.0446035055591807</v>
      </c>
      <c r="U218">
        <f t="shared" si="37"/>
        <v>1.0193321514235962</v>
      </c>
      <c r="V218">
        <f t="shared" si="38"/>
        <v>0.22425278812155733</v>
      </c>
      <c r="W218">
        <v>0.21860830636975001</v>
      </c>
      <c r="X218">
        <f t="shared" si="39"/>
        <v>5.6444817518073176E-3</v>
      </c>
    </row>
    <row r="219" spans="1:24" x14ac:dyDescent="0.25">
      <c r="A219" t="s">
        <v>245</v>
      </c>
      <c r="B219">
        <v>1810.3</v>
      </c>
      <c r="C219">
        <v>3070.7</v>
      </c>
      <c r="D219">
        <v>434.70694400000002</v>
      </c>
      <c r="E219">
        <v>77.680999999999997</v>
      </c>
      <c r="F219">
        <v>8.7613516107596396E-3</v>
      </c>
      <c r="G219">
        <f t="shared" si="30"/>
        <v>3.5508670157945676E-2</v>
      </c>
      <c r="H219">
        <v>9.5154199006395306E-3</v>
      </c>
      <c r="I219">
        <f t="shared" si="31"/>
        <v>3.8608393322818291E-2</v>
      </c>
      <c r="J219">
        <v>5.0997456808048501E-3</v>
      </c>
      <c r="K219">
        <f t="shared" si="32"/>
        <v>2.0555558360283444E-2</v>
      </c>
      <c r="L219" s="6">
        <f>'Accessory Variables'!B218</f>
        <v>28624.1</v>
      </c>
      <c r="M219">
        <f t="shared" si="33"/>
        <v>2322.6879439999998</v>
      </c>
      <c r="N219">
        <f>(M219/M218)^4</f>
        <v>1.0289397516923451</v>
      </c>
      <c r="O219">
        <f>(1+G219+K219)</f>
        <v>1.0560642285182291</v>
      </c>
      <c r="P219">
        <f>(N219-O219)*(M218/L218)*100</f>
        <v>-0.22106213228194999</v>
      </c>
      <c r="Q219">
        <v>-0.22666448449770699</v>
      </c>
      <c r="R219" s="6">
        <f t="shared" si="35"/>
        <v>5.6023522157570005E-3</v>
      </c>
      <c r="S219">
        <f t="shared" si="34"/>
        <v>2558.3120559999998</v>
      </c>
      <c r="T219">
        <f t="shared" si="36"/>
        <v>1.0809316432674578</v>
      </c>
      <c r="U219">
        <f t="shared" si="37"/>
        <v>1.0591639516831017</v>
      </c>
      <c r="V219">
        <f t="shared" si="38"/>
        <v>0.19300827999533618</v>
      </c>
      <c r="W219">
        <v>0.178065038755715</v>
      </c>
      <c r="X219">
        <f t="shared" si="39"/>
        <v>1.494324123962118E-2</v>
      </c>
    </row>
    <row r="220" spans="1:24" x14ac:dyDescent="0.25">
      <c r="A220" t="s">
        <v>246</v>
      </c>
      <c r="B220">
        <v>1842.2</v>
      </c>
      <c r="C220">
        <v>3100.9</v>
      </c>
      <c r="D220">
        <v>440.59710899999999</v>
      </c>
      <c r="E220">
        <v>77.680999999999997</v>
      </c>
      <c r="F220">
        <v>6.9774817634000704E-3</v>
      </c>
      <c r="G220">
        <f t="shared" si="30"/>
        <v>2.8203399736230539E-2</v>
      </c>
      <c r="H220">
        <v>4.0485829959513399E-3</v>
      </c>
      <c r="I220">
        <f t="shared" si="31"/>
        <v>1.6292943839810503E-2</v>
      </c>
      <c r="J220">
        <v>5.1447714764298897E-3</v>
      </c>
      <c r="K220">
        <f t="shared" si="32"/>
        <v>2.0738443348685021E-2</v>
      </c>
      <c r="L220" s="6">
        <f>'Accessory Variables'!B219</f>
        <v>29016.7</v>
      </c>
      <c r="M220">
        <f t="shared" si="33"/>
        <v>2360.4781090000001</v>
      </c>
      <c r="N220">
        <f>(M220/M219)^4</f>
        <v>1.0666856331040295</v>
      </c>
      <c r="O220">
        <f>(1+G220+K220)</f>
        <v>1.0489418430849156</v>
      </c>
      <c r="P220">
        <f>(N220-O220)*(M219/L219)*100</f>
        <v>0.14398107594042622</v>
      </c>
      <c r="Q220">
        <v>0.153351491730147</v>
      </c>
      <c r="R220" s="6">
        <f t="shared" si="35"/>
        <v>-9.3704157897207818E-3</v>
      </c>
      <c r="S220">
        <f t="shared" si="34"/>
        <v>2582.6218910000002</v>
      </c>
      <c r="T220">
        <f t="shared" si="36"/>
        <v>1.0385543804202366</v>
      </c>
      <c r="U220">
        <f t="shared" si="37"/>
        <v>1.0370313871884955</v>
      </c>
      <c r="V220">
        <f t="shared" si="38"/>
        <v>1.3611928221217977E-2</v>
      </c>
      <c r="W220">
        <v>1.1564417388720801E-2</v>
      </c>
      <c r="X220">
        <f t="shared" si="39"/>
        <v>2.047510832497176E-3</v>
      </c>
    </row>
    <row r="221" spans="1:24" x14ac:dyDescent="0.25">
      <c r="A221" t="s">
        <v>247</v>
      </c>
      <c r="B221">
        <v>1893.4</v>
      </c>
      <c r="C221">
        <v>3141.6</v>
      </c>
      <c r="D221">
        <v>461.92732999999998</v>
      </c>
      <c r="E221">
        <v>77.680999999999997</v>
      </c>
      <c r="F221">
        <v>6.0650111043811803E-3</v>
      </c>
      <c r="G221">
        <f t="shared" si="30"/>
        <v>2.4481644318991469E-2</v>
      </c>
      <c r="H221">
        <v>5.9191982461634903E-3</v>
      </c>
      <c r="I221">
        <f t="shared" si="31"/>
        <v>2.3887845221117976E-2</v>
      </c>
      <c r="J221">
        <v>5.1977939134228998E-3</v>
      </c>
      <c r="K221">
        <f t="shared" si="32"/>
        <v>2.0953840469484231E-2</v>
      </c>
      <c r="L221" s="6">
        <f>'Accessory Variables'!B220</f>
        <v>29374.9</v>
      </c>
      <c r="M221">
        <f t="shared" si="33"/>
        <v>2433.0083300000001</v>
      </c>
      <c r="N221">
        <f>(M221/M220)^4</f>
        <v>1.1286894736971389</v>
      </c>
      <c r="O221">
        <f>(1+G221+K221)</f>
        <v>1.0454354847884757</v>
      </c>
      <c r="P221">
        <f>(N221-O221)*(M220/L220)*100</f>
        <v>0.67726246715108296</v>
      </c>
      <c r="Q221">
        <v>0.63507568939013004</v>
      </c>
      <c r="R221" s="6">
        <f t="shared" si="35"/>
        <v>4.218677776095292E-2</v>
      </c>
      <c r="S221">
        <f t="shared" si="34"/>
        <v>2601.9916699999999</v>
      </c>
      <c r="T221">
        <f t="shared" si="36"/>
        <v>1.0303393725262635</v>
      </c>
      <c r="U221">
        <f t="shared" si="37"/>
        <v>1.0448416856906022</v>
      </c>
      <c r="V221">
        <f t="shared" si="38"/>
        <v>-0.12907736389168514</v>
      </c>
      <c r="W221">
        <v>-0.13088008852643099</v>
      </c>
      <c r="X221">
        <f t="shared" si="39"/>
        <v>1.8027246347458448E-3</v>
      </c>
    </row>
    <row r="222" spans="1:24" x14ac:dyDescent="0.25">
      <c r="A222" t="s">
        <v>248</v>
      </c>
      <c r="B222">
        <v>1872.3925030308501</v>
      </c>
      <c r="C222">
        <v>3175.98175838004</v>
      </c>
      <c r="D222">
        <v>467.08702588368698</v>
      </c>
      <c r="E222">
        <v>79.275000000000006</v>
      </c>
      <c r="F222">
        <v>7.5575874524529399E-3</v>
      </c>
      <c r="G222">
        <f t="shared" si="30"/>
        <v>3.0574782511549436E-2</v>
      </c>
      <c r="H222">
        <v>7.7514124648165898E-3</v>
      </c>
      <c r="I222">
        <f t="shared" si="31"/>
        <v>3.1368022796318673E-2</v>
      </c>
      <c r="J222">
        <v>5.7438003942336096E-3</v>
      </c>
      <c r="K222">
        <f t="shared" si="32"/>
        <v>2.317390810362685E-2</v>
      </c>
      <c r="L222" s="6">
        <f>'Accessory Variables'!B221</f>
        <v>29690.4212684343</v>
      </c>
      <c r="M222">
        <f t="shared" si="33"/>
        <v>2418.7545289145373</v>
      </c>
      <c r="N222">
        <f>(M222/M221)^4</f>
        <v>0.97677109382064886</v>
      </c>
      <c r="O222">
        <f>(1+G222+K222)</f>
        <v>1.0537486906151763</v>
      </c>
      <c r="P222">
        <f>(N222-O222)*(M221/L221)*100</f>
        <v>-0.63757539336122504</v>
      </c>
      <c r="Q222">
        <v>-0.400802391875554</v>
      </c>
      <c r="R222" s="6">
        <f t="shared" si="35"/>
        <v>-0.23677300148567104</v>
      </c>
      <c r="S222">
        <f t="shared" si="34"/>
        <v>2629.6197324963528</v>
      </c>
      <c r="T222">
        <f t="shared" si="36"/>
        <v>1.0431534350204072</v>
      </c>
      <c r="U222">
        <f t="shared" si="37"/>
        <v>1.0545419308999455</v>
      </c>
      <c r="V222">
        <f t="shared" si="38"/>
        <v>-0.10087786311574819</v>
      </c>
      <c r="W222">
        <v>-9.4718247344338605E-2</v>
      </c>
      <c r="X222">
        <f t="shared" si="39"/>
        <v>-6.1596157714095823E-3</v>
      </c>
    </row>
    <row r="223" spans="1:24" x14ac:dyDescent="0.25">
      <c r="A223" t="s">
        <v>249</v>
      </c>
      <c r="B223">
        <v>1878.0448865999999</v>
      </c>
      <c r="C223">
        <v>3206.0957474090501</v>
      </c>
      <c r="D223">
        <v>450.66879697830399</v>
      </c>
      <c r="E223">
        <v>79.275000000000006</v>
      </c>
      <c r="F223">
        <v>4.1537131048579E-3</v>
      </c>
      <c r="G223">
        <f t="shared" si="30"/>
        <v>1.6718659374028277E-2</v>
      </c>
      <c r="H223">
        <v>7.1103512108685596E-3</v>
      </c>
      <c r="I223">
        <f t="shared" si="31"/>
        <v>2.8746187880333229E-2</v>
      </c>
      <c r="J223">
        <v>5.6201407847431602E-3</v>
      </c>
      <c r="K223">
        <f t="shared" si="32"/>
        <v>2.267079010196138E-2</v>
      </c>
      <c r="L223" s="6">
        <f>'Accessory Variables'!B222</f>
        <v>30006.042607045601</v>
      </c>
      <c r="M223">
        <f t="shared" si="33"/>
        <v>2407.9886835783041</v>
      </c>
      <c r="N223">
        <f>(M223/M222)^4</f>
        <v>0.98231456677828</v>
      </c>
      <c r="O223">
        <f>(1+G223+K223)</f>
        <v>1.0393894494759897</v>
      </c>
      <c r="P223">
        <f>(N223-O223)*(M222/L222)*100</f>
        <v>-0.46496521475470187</v>
      </c>
      <c r="Q223">
        <v>-0.28060611338559499</v>
      </c>
      <c r="R223" s="6">
        <f t="shared" si="35"/>
        <v>-0.18435910136910688</v>
      </c>
      <c r="S223">
        <f t="shared" si="34"/>
        <v>2676.1519504307462</v>
      </c>
      <c r="T223">
        <f t="shared" si="36"/>
        <v>1.0726826967996215</v>
      </c>
      <c r="U223">
        <f t="shared" si="37"/>
        <v>1.0514169779822946</v>
      </c>
      <c r="V223">
        <f t="shared" si="38"/>
        <v>0.18834611109817589</v>
      </c>
      <c r="W223">
        <v>0.19682545583463701</v>
      </c>
      <c r="X223">
        <f t="shared" si="39"/>
        <v>-8.4793447364611141E-3</v>
      </c>
    </row>
    <row r="224" spans="1:24" x14ac:dyDescent="0.25">
      <c r="A224" t="s">
        <v>250</v>
      </c>
      <c r="B224">
        <v>1883.6259232867801</v>
      </c>
      <c r="C224">
        <v>3232.3656708385702</v>
      </c>
      <c r="D224">
        <v>446.41220857016901</v>
      </c>
      <c r="E224">
        <v>75.203000000000003</v>
      </c>
      <c r="F224">
        <v>3.3085182056980002E-3</v>
      </c>
      <c r="G224">
        <f t="shared" si="30"/>
        <v>1.3299895562952635E-2</v>
      </c>
      <c r="H224">
        <v>6.5862236597693498E-3</v>
      </c>
      <c r="I224">
        <f t="shared" si="31"/>
        <v>2.6606309371189241E-2</v>
      </c>
      <c r="J224">
        <v>5.7178013354441896E-3</v>
      </c>
      <c r="K224">
        <f t="shared" si="32"/>
        <v>2.3068113657377376E-2</v>
      </c>
      <c r="L224" s="6">
        <f>'Accessory Variables'!B223</f>
        <v>30315.159384144699</v>
      </c>
      <c r="M224">
        <f t="shared" si="33"/>
        <v>2405.2411318569489</v>
      </c>
      <c r="N224">
        <f>(M224/M223)^4</f>
        <v>0.99544374470087693</v>
      </c>
      <c r="O224">
        <f>(1+G224+K224)</f>
        <v>1.03636800922033</v>
      </c>
      <c r="P224">
        <f>(N224-O224)*(M223/L223)*100</f>
        <v>-0.32841773617780939</v>
      </c>
      <c r="Q224">
        <v>-0.154731858045243</v>
      </c>
      <c r="R224" s="6">
        <f t="shared" si="35"/>
        <v>-0.17368587813256639</v>
      </c>
      <c r="S224">
        <f t="shared" si="34"/>
        <v>2710.7504622684014</v>
      </c>
      <c r="T224">
        <f t="shared" si="36"/>
        <v>1.0527253640880807</v>
      </c>
      <c r="U224">
        <f t="shared" si="37"/>
        <v>1.0496744230285666</v>
      </c>
      <c r="V224">
        <f t="shared" si="38"/>
        <v>2.7210458819886957E-2</v>
      </c>
      <c r="W224">
        <v>8.4588498930293604E-2</v>
      </c>
      <c r="X224">
        <f t="shared" si="39"/>
        <v>-5.7378040110406647E-2</v>
      </c>
    </row>
    <row r="225" spans="1:24" x14ac:dyDescent="0.25">
      <c r="A225" t="s">
        <v>251</v>
      </c>
      <c r="B225">
        <v>1889.08350979391</v>
      </c>
      <c r="C225">
        <v>3261.90611278909</v>
      </c>
      <c r="D225">
        <v>449.361288</v>
      </c>
      <c r="E225">
        <v>75.203000000000003</v>
      </c>
      <c r="F225">
        <v>3.16733733709329E-3</v>
      </c>
      <c r="G225">
        <f t="shared" si="30"/>
        <v>1.2729668703095998E-2</v>
      </c>
      <c r="H225">
        <v>7.2565969760034496E-3</v>
      </c>
      <c r="I225">
        <f t="shared" si="31"/>
        <v>2.9343868352262437E-2</v>
      </c>
      <c r="J225">
        <v>5.7366284367368304E-3</v>
      </c>
      <c r="K225">
        <f t="shared" si="32"/>
        <v>2.314472340953011E-2</v>
      </c>
      <c r="L225" s="6">
        <f>'Accessory Variables'!B224</f>
        <v>30617.571459377301</v>
      </c>
      <c r="M225">
        <f t="shared" si="33"/>
        <v>2413.6477977939098</v>
      </c>
      <c r="N225">
        <f>(M225/M224)^4</f>
        <v>1.0140540461951972</v>
      </c>
      <c r="O225">
        <f>(1+G225+K225)</f>
        <v>1.0358743921126261</v>
      </c>
      <c r="P225">
        <f>(N225-O225)*(M224/L224)*100</f>
        <v>-0.17312524353540526</v>
      </c>
      <c r="Q225">
        <v>2.8105357915642099E-3</v>
      </c>
      <c r="R225" s="6">
        <f t="shared" si="35"/>
        <v>-0.17593577932696947</v>
      </c>
      <c r="S225">
        <f t="shared" si="34"/>
        <v>2737.34182478909</v>
      </c>
      <c r="T225">
        <f t="shared" si="36"/>
        <v>1.0398195314984706</v>
      </c>
      <c r="U225">
        <f t="shared" si="37"/>
        <v>1.0524885917617925</v>
      </c>
      <c r="V225">
        <f t="shared" si="38"/>
        <v>-0.11328543759287607</v>
      </c>
      <c r="W225">
        <v>-8.1149112007694604E-2</v>
      </c>
      <c r="X225">
        <f t="shared" si="39"/>
        <v>-3.2136325585181466E-2</v>
      </c>
    </row>
    <row r="226" spans="1:24" x14ac:dyDescent="0.25">
      <c r="A226" t="s">
        <v>252</v>
      </c>
      <c r="B226">
        <v>1894.77691976033</v>
      </c>
      <c r="C226">
        <v>3292.5494046215599</v>
      </c>
      <c r="D226">
        <v>448.45372699103399</v>
      </c>
      <c r="E226">
        <v>75.203000000000003</v>
      </c>
      <c r="F226">
        <v>3.26388667100996E-3</v>
      </c>
      <c r="G226">
        <f t="shared" si="30"/>
        <v>1.31196036148995E-2</v>
      </c>
      <c r="H226">
        <v>7.5134850631968196E-3</v>
      </c>
      <c r="I226">
        <f t="shared" si="31"/>
        <v>3.0394354805230117E-2</v>
      </c>
      <c r="J226">
        <v>5.7166676591435799E-3</v>
      </c>
      <c r="K226">
        <f t="shared" si="32"/>
        <v>2.3063500728733866E-2</v>
      </c>
      <c r="L226" s="6">
        <f>'Accessory Variables'!B225</f>
        <v>30910.977218669799</v>
      </c>
      <c r="M226">
        <f t="shared" si="33"/>
        <v>2418.433646751364</v>
      </c>
      <c r="N226">
        <f>(M226/M225)^4</f>
        <v>1.0079549337095104</v>
      </c>
      <c r="O226">
        <f>(1+G226+K226)</f>
        <v>1.0361831043436334</v>
      </c>
      <c r="P226">
        <f>(N226-O226)*(M225/L225)*100</f>
        <v>-0.22252862862490175</v>
      </c>
      <c r="Q226">
        <v>-0.179335975463257</v>
      </c>
      <c r="R226" s="6">
        <f t="shared" si="35"/>
        <v>-4.3192653161644751E-2</v>
      </c>
      <c r="S226">
        <f t="shared" si="34"/>
        <v>2768.8926776305261</v>
      </c>
      <c r="T226">
        <f t="shared" si="36"/>
        <v>1.0469076141215856</v>
      </c>
      <c r="U226">
        <f t="shared" si="37"/>
        <v>1.053457855533964</v>
      </c>
      <c r="V226">
        <f t="shared" si="38"/>
        <v>-5.8561959443316103E-2</v>
      </c>
      <c r="W226">
        <v>-3.2287809228648302E-2</v>
      </c>
      <c r="X226">
        <f t="shared" si="39"/>
        <v>-2.62741502146678E-2</v>
      </c>
    </row>
    <row r="227" spans="1:24" x14ac:dyDescent="0.25">
      <c r="A227" t="s">
        <v>253</v>
      </c>
      <c r="B227">
        <v>1904.67975232033</v>
      </c>
      <c r="C227">
        <v>3324.0646831366998</v>
      </c>
      <c r="D227">
        <v>451.58735077743597</v>
      </c>
      <c r="E227">
        <v>75.203000000000003</v>
      </c>
      <c r="F227">
        <v>4.8435962469950402E-3</v>
      </c>
      <c r="G227">
        <f t="shared" si="30"/>
        <v>1.9515602617293348E-2</v>
      </c>
      <c r="H227">
        <v>7.7017267942067801E-3</v>
      </c>
      <c r="I227">
        <f t="shared" si="31"/>
        <v>3.1164637629816472E-2</v>
      </c>
      <c r="J227">
        <v>5.6799438349561804E-3</v>
      </c>
      <c r="K227">
        <f t="shared" si="32"/>
        <v>2.2914079932439657E-2</v>
      </c>
      <c r="L227" s="6">
        <f>'Accessory Variables'!B226</f>
        <v>31214.089785142201</v>
      </c>
      <c r="M227">
        <f t="shared" si="33"/>
        <v>2431.4701030977658</v>
      </c>
      <c r="N227">
        <f>(M227/M226)^4</f>
        <v>1.0217367870488849</v>
      </c>
      <c r="O227">
        <f>(1+G227+K227)</f>
        <v>1.042429682549733</v>
      </c>
      <c r="P227">
        <f>(N227-O227)*(M226/L226)*100</f>
        <v>-0.16189845560021565</v>
      </c>
      <c r="Q227">
        <v>-0.108598752250433</v>
      </c>
      <c r="R227" s="6">
        <f t="shared" si="35"/>
        <v>-5.3299703349782651E-2</v>
      </c>
      <c r="S227">
        <f t="shared" si="34"/>
        <v>2797.274332359264</v>
      </c>
      <c r="T227">
        <f t="shared" si="36"/>
        <v>1.0416354454750409</v>
      </c>
      <c r="U227">
        <f t="shared" si="37"/>
        <v>1.0540787175622561</v>
      </c>
      <c r="V227">
        <f t="shared" si="38"/>
        <v>-0.11146229614262941</v>
      </c>
      <c r="W227">
        <v>-7.3396895545319002E-2</v>
      </c>
      <c r="X227">
        <f t="shared" si="39"/>
        <v>-3.8065400597310409E-2</v>
      </c>
    </row>
    <row r="228" spans="1:24" x14ac:dyDescent="0.25">
      <c r="A228" t="s">
        <v>254</v>
      </c>
      <c r="B228">
        <v>1914.9530326377701</v>
      </c>
      <c r="C228">
        <v>3353.4480852062202</v>
      </c>
      <c r="D228">
        <v>451.94885143297603</v>
      </c>
      <c r="E228">
        <v>75.203000000000003</v>
      </c>
      <c r="F228">
        <v>5.1576727404558697E-3</v>
      </c>
      <c r="G228">
        <f t="shared" si="30"/>
        <v>2.0790850007196937E-2</v>
      </c>
      <c r="H228">
        <v>7.27661871291052E-3</v>
      </c>
      <c r="I228">
        <f t="shared" si="31"/>
        <v>2.9425713898589168E-2</v>
      </c>
      <c r="J228">
        <v>5.6310426470525003E-3</v>
      </c>
      <c r="K228">
        <f t="shared" si="32"/>
        <v>2.2715137652250972E-2</v>
      </c>
      <c r="L228" s="6">
        <f>'Accessory Variables'!B227</f>
        <v>31516.301720020601</v>
      </c>
      <c r="M228">
        <f t="shared" si="33"/>
        <v>2442.1048840707463</v>
      </c>
      <c r="N228">
        <f>(M228/M227)^4</f>
        <v>1.0176103442052684</v>
      </c>
      <c r="O228">
        <f>(1+G228+K228)</f>
        <v>1.0435059876594479</v>
      </c>
      <c r="P228">
        <f>(N228-O228)*(M227/L227)*100</f>
        <v>-0.2017181448913743</v>
      </c>
      <c r="Q228">
        <v>-0.11972555721261301</v>
      </c>
      <c r="R228" s="6">
        <f t="shared" si="35"/>
        <v>-8.1992587678761289E-2</v>
      </c>
      <c r="S228">
        <f t="shared" si="34"/>
        <v>2826.2962337732442</v>
      </c>
      <c r="T228">
        <f t="shared" si="36"/>
        <v>1.0421505882288815</v>
      </c>
      <c r="U228">
        <f t="shared" si="37"/>
        <v>1.0521408515508401</v>
      </c>
      <c r="V228">
        <f t="shared" si="38"/>
        <v>-8.9528502533259904E-2</v>
      </c>
      <c r="W228">
        <v>-4.5667742924404599E-2</v>
      </c>
      <c r="X228">
        <f t="shared" si="39"/>
        <v>-4.3860759608855306E-2</v>
      </c>
    </row>
    <row r="229" spans="1:24" x14ac:dyDescent="0.25">
      <c r="A229" t="s">
        <v>255</v>
      </c>
      <c r="B229">
        <v>1925.9644189016201</v>
      </c>
      <c r="C229">
        <v>3383.3851326141698</v>
      </c>
      <c r="D229">
        <v>456.14453320000001</v>
      </c>
      <c r="E229">
        <v>75.203000000000003</v>
      </c>
      <c r="F229">
        <v>5.2739550131977201E-3</v>
      </c>
      <c r="G229">
        <f t="shared" si="30"/>
        <v>2.1263295207157862E-2</v>
      </c>
      <c r="H229">
        <v>7.1756581128117301E-3</v>
      </c>
      <c r="I229">
        <f t="shared" si="31"/>
        <v>2.9013053419121526E-2</v>
      </c>
      <c r="J229">
        <v>5.5869659763809797E-3</v>
      </c>
      <c r="K229">
        <f t="shared" si="32"/>
        <v>2.2535847583220692E-2</v>
      </c>
      <c r="L229" s="6">
        <f>'Accessory Variables'!B228</f>
        <v>31811.9090232095</v>
      </c>
      <c r="M229">
        <f t="shared" si="33"/>
        <v>2457.3119521016201</v>
      </c>
      <c r="N229">
        <f>(M229/M228)^4</f>
        <v>1.0251417555275517</v>
      </c>
      <c r="O229">
        <f>(1+G229+K229)</f>
        <v>1.0437991427903786</v>
      </c>
      <c r="P229">
        <f>(N229-O229)*(M228/L228)*100</f>
        <v>-0.14457056847379041</v>
      </c>
      <c r="Q229">
        <v>-9.3979736894644894E-2</v>
      </c>
      <c r="R229" s="6">
        <f t="shared" si="35"/>
        <v>-5.0590831579145512E-2</v>
      </c>
      <c r="S229">
        <f t="shared" si="34"/>
        <v>2852.03759941417</v>
      </c>
      <c r="T229">
        <f t="shared" si="36"/>
        <v>1.0369319771187753</v>
      </c>
      <c r="U229">
        <f t="shared" si="37"/>
        <v>1.0515489010023422</v>
      </c>
      <c r="V229">
        <f t="shared" si="38"/>
        <v>-0.13108059850573242</v>
      </c>
      <c r="W229">
        <v>-9.6238981505292198E-2</v>
      </c>
      <c r="X229">
        <f t="shared" si="39"/>
        <v>-3.4841617000440223E-2</v>
      </c>
    </row>
    <row r="230" spans="1:24" x14ac:dyDescent="0.25">
      <c r="L230"/>
      <c r="R230"/>
    </row>
    <row r="231" spans="1:24" x14ac:dyDescent="0.25">
      <c r="L231"/>
      <c r="R231"/>
    </row>
    <row r="232" spans="1:24" x14ac:dyDescent="0.25">
      <c r="L232"/>
      <c r="R232"/>
    </row>
    <row r="233" spans="1:24" x14ac:dyDescent="0.25">
      <c r="L233"/>
      <c r="R233"/>
    </row>
    <row r="234" spans="1:24" x14ac:dyDescent="0.25">
      <c r="L234"/>
      <c r="R234"/>
    </row>
    <row r="235" spans="1:24" x14ac:dyDescent="0.25">
      <c r="L235"/>
      <c r="R235"/>
    </row>
    <row r="236" spans="1:24" x14ac:dyDescent="0.25">
      <c r="L236"/>
      <c r="R236"/>
    </row>
    <row r="237" spans="1:24" x14ac:dyDescent="0.25">
      <c r="L237"/>
      <c r="R237"/>
    </row>
    <row r="238" spans="1:24" x14ac:dyDescent="0.25">
      <c r="L238"/>
      <c r="R238"/>
    </row>
    <row r="239" spans="1:24" x14ac:dyDescent="0.25">
      <c r="L239"/>
      <c r="R239"/>
    </row>
    <row r="240" spans="1:24" x14ac:dyDescent="0.25">
      <c r="L240"/>
      <c r="R240"/>
    </row>
    <row r="241" spans="12:18" x14ac:dyDescent="0.25">
      <c r="L241"/>
      <c r="R241"/>
    </row>
    <row r="242" spans="12:18" x14ac:dyDescent="0.25">
      <c r="L242"/>
      <c r="R242"/>
    </row>
    <row r="243" spans="12:18" x14ac:dyDescent="0.25">
      <c r="L243"/>
      <c r="R243"/>
    </row>
    <row r="244" spans="12:18" x14ac:dyDescent="0.25">
      <c r="L244"/>
      <c r="R244"/>
    </row>
    <row r="245" spans="12:18" x14ac:dyDescent="0.25">
      <c r="L245"/>
      <c r="R245"/>
    </row>
    <row r="246" spans="12:18" x14ac:dyDescent="0.25">
      <c r="L246"/>
      <c r="R246"/>
    </row>
    <row r="247" spans="12:18" x14ac:dyDescent="0.25">
      <c r="L247"/>
      <c r="R247"/>
    </row>
    <row r="248" spans="12:18" x14ac:dyDescent="0.25">
      <c r="L248"/>
      <c r="R248"/>
    </row>
    <row r="249" spans="12:18" x14ac:dyDescent="0.25">
      <c r="L249"/>
      <c r="R249"/>
    </row>
    <row r="250" spans="12:18" x14ac:dyDescent="0.25">
      <c r="L250"/>
      <c r="R250"/>
    </row>
    <row r="251" spans="12:18" x14ac:dyDescent="0.25">
      <c r="L251"/>
      <c r="R251"/>
    </row>
    <row r="252" spans="12:18" x14ac:dyDescent="0.25">
      <c r="L252"/>
      <c r="R252"/>
    </row>
    <row r="253" spans="12:18" x14ac:dyDescent="0.25">
      <c r="L253"/>
      <c r="R253"/>
    </row>
    <row r="254" spans="12:18" x14ac:dyDescent="0.25">
      <c r="L254"/>
      <c r="R254"/>
    </row>
    <row r="255" spans="12:18" x14ac:dyDescent="0.25">
      <c r="L255"/>
      <c r="R255"/>
    </row>
    <row r="256" spans="12:18" x14ac:dyDescent="0.25">
      <c r="L256"/>
      <c r="R256"/>
    </row>
    <row r="257" spans="12:18" x14ac:dyDescent="0.25">
      <c r="L257"/>
      <c r="R257"/>
    </row>
    <row r="258" spans="12:18" x14ac:dyDescent="0.25">
      <c r="L258"/>
      <c r="R258"/>
    </row>
    <row r="259" spans="12:18" x14ac:dyDescent="0.25">
      <c r="L259"/>
      <c r="R259"/>
    </row>
    <row r="260" spans="12:18" x14ac:dyDescent="0.25">
      <c r="L260"/>
      <c r="R260"/>
    </row>
    <row r="261" spans="12:18" x14ac:dyDescent="0.25">
      <c r="L261"/>
      <c r="R261"/>
    </row>
  </sheetData>
  <mergeCells count="3">
    <mergeCell ref="A1:L1"/>
    <mergeCell ref="S1:X1"/>
    <mergeCell ref="M1:R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342D-C84A-4680-B604-1051C6AA48BF}">
  <dimension ref="A1:T229"/>
  <sheetViews>
    <sheetView topLeftCell="C4" zoomScale="77" zoomScaleNormal="77" workbookViewId="0">
      <selection activeCell="M4" sqref="M4:N229"/>
    </sheetView>
  </sheetViews>
  <sheetFormatPr defaultRowHeight="15" x14ac:dyDescent="0.25"/>
  <cols>
    <col min="2" max="2" width="20.7109375" customWidth="1"/>
    <col min="3" max="3" width="25.7109375" customWidth="1"/>
    <col min="4" max="4" width="22.28515625" customWidth="1"/>
    <col min="5" max="5" width="23.42578125" customWidth="1"/>
    <col min="6" max="6" width="26" customWidth="1"/>
    <col min="7" max="7" width="24.28515625" customWidth="1"/>
    <col min="8" max="8" width="23.7109375" customWidth="1"/>
    <col min="9" max="9" width="27" customWidth="1"/>
    <col min="10" max="10" width="27" style="6" customWidth="1"/>
    <col min="11" max="11" width="27" customWidth="1"/>
    <col min="12" max="12" width="22.7109375" customWidth="1"/>
    <col min="13" max="13" width="21.140625" customWidth="1"/>
    <col min="14" max="14" width="21" customWidth="1"/>
    <col min="15" max="15" width="21" style="6" customWidth="1"/>
    <col min="16" max="16" width="19.7109375" customWidth="1"/>
    <col min="17" max="17" width="29.5703125" customWidth="1"/>
    <col min="18" max="18" width="23.5703125" customWidth="1"/>
    <col min="19" max="19" width="32.140625" customWidth="1"/>
    <col min="20" max="20" width="34" customWidth="1"/>
  </cols>
  <sheetData>
    <row r="1" spans="1:20" x14ac:dyDescent="0.25">
      <c r="A1" s="4" t="s">
        <v>300</v>
      </c>
      <c r="B1" s="4"/>
      <c r="C1" s="4"/>
      <c r="D1" s="4"/>
      <c r="E1" s="4"/>
      <c r="F1" s="4"/>
      <c r="G1" s="4"/>
      <c r="H1" s="4"/>
      <c r="I1" s="4"/>
      <c r="J1" s="9"/>
      <c r="K1" s="7" t="s">
        <v>302</v>
      </c>
      <c r="L1" s="7"/>
      <c r="M1" s="7"/>
      <c r="N1" s="7"/>
      <c r="O1" s="8"/>
    </row>
    <row r="2" spans="1:20" ht="45" x14ac:dyDescent="0.25">
      <c r="A2" s="1" t="s">
        <v>0</v>
      </c>
      <c r="B2" s="1" t="s">
        <v>293</v>
      </c>
      <c r="C2" s="1" t="s">
        <v>295</v>
      </c>
      <c r="D2" s="1" t="s">
        <v>312</v>
      </c>
      <c r="E2" s="1" t="s">
        <v>294</v>
      </c>
      <c r="F2" s="1" t="s">
        <v>296</v>
      </c>
      <c r="G2" s="1" t="s">
        <v>297</v>
      </c>
      <c r="H2" s="1" t="s">
        <v>298</v>
      </c>
      <c r="I2" s="1" t="s">
        <v>299</v>
      </c>
      <c r="J2" s="5" t="s">
        <v>303</v>
      </c>
      <c r="K2" s="1" t="s">
        <v>301</v>
      </c>
      <c r="L2" s="1" t="s">
        <v>304</v>
      </c>
      <c r="M2" s="1" t="s">
        <v>305</v>
      </c>
      <c r="N2" s="1" t="s">
        <v>306</v>
      </c>
      <c r="O2" s="5" t="s">
        <v>307</v>
      </c>
      <c r="P2" s="1"/>
      <c r="Q2" s="10"/>
      <c r="R2" s="10"/>
      <c r="S2" s="10"/>
      <c r="T2" s="10"/>
    </row>
    <row r="3" spans="1:20" x14ac:dyDescent="0.25">
      <c r="A3" t="s">
        <v>29</v>
      </c>
      <c r="B3">
        <f>'Post-MPC Taxes'!G2</f>
        <v>-29.742666666666665</v>
      </c>
      <c r="C3">
        <f>'Post-MPC Transfers'!P2</f>
        <v>14.66865</v>
      </c>
      <c r="D3">
        <f>B3+C3</f>
        <v>-15.074016666666665</v>
      </c>
      <c r="E3">
        <f>'Accessory Variables'!F2</f>
        <v>1.1057395597613699E-2</v>
      </c>
      <c r="F3">
        <f>(E3+1)^4-1</f>
        <v>4.496860109784695E-2</v>
      </c>
      <c r="G3">
        <f>'Accessory Variables'!C2</f>
        <v>8.1069361437378102E-3</v>
      </c>
      <c r="H3">
        <f>(1+G3)^4-1</f>
        <v>3.2824214605861046E-2</v>
      </c>
      <c r="I3">
        <f>'Accessory Variables'!G2</f>
        <v>631.70000000000005</v>
      </c>
      <c r="J3" s="6">
        <f>'Accessory Variables'!B2</f>
        <v>1051.2</v>
      </c>
    </row>
    <row r="4" spans="1:20" x14ac:dyDescent="0.25">
      <c r="A4" t="s">
        <v>30</v>
      </c>
      <c r="B4">
        <f>'Post-MPC Taxes'!G3</f>
        <v>-59.866</v>
      </c>
      <c r="C4">
        <f>'Post-MPC Transfers'!P3</f>
        <v>31.673024999999996</v>
      </c>
      <c r="D4">
        <f t="shared" ref="D4:D67" si="0">B4+C4</f>
        <v>-28.192975000000004</v>
      </c>
      <c r="E4">
        <f>'Accessory Variables'!F3</f>
        <v>1.1057395597613699E-2</v>
      </c>
      <c r="F4">
        <f t="shared" ref="F4:F67" si="1">(E4+1)^4-1</f>
        <v>4.496860109784695E-2</v>
      </c>
      <c r="G4">
        <f>'Accessory Variables'!C3</f>
        <v>8.1069361437378102E-3</v>
      </c>
      <c r="H4">
        <f t="shared" ref="H4:H67" si="2">(1+G4)^4-1</f>
        <v>3.2824214605861046E-2</v>
      </c>
      <c r="I4">
        <f>'Accessory Variables'!G3</f>
        <v>641.6</v>
      </c>
      <c r="J4" s="6">
        <f>'Accessory Variables'!B3</f>
        <v>1067.4000000000001</v>
      </c>
      <c r="K4">
        <f>I4-D4+D3*(1+E4+G4)</f>
        <v>654.43007487725879</v>
      </c>
      <c r="L4">
        <f>(I4/I3)^4</f>
        <v>1.0641771108051781</v>
      </c>
      <c r="M4">
        <f>(L4-(K4/I3)^4)*(I4/J4)*100</f>
        <v>-5.2720636195207398</v>
      </c>
      <c r="N4">
        <v>-4.5818701048852306</v>
      </c>
      <c r="O4" s="6">
        <f>N4-M4</f>
        <v>0.69019351463550915</v>
      </c>
    </row>
    <row r="5" spans="1:20" x14ac:dyDescent="0.25">
      <c r="A5" t="s">
        <v>31</v>
      </c>
      <c r="B5">
        <f>'Post-MPC Taxes'!G4</f>
        <v>-75.376666666666665</v>
      </c>
      <c r="C5">
        <f>'Post-MPC Transfers'!P4</f>
        <v>48.161699999999996</v>
      </c>
      <c r="D5">
        <f t="shared" si="0"/>
        <v>-27.214966666666669</v>
      </c>
      <c r="E5">
        <f>'Accessory Variables'!F4</f>
        <v>9.7665191515337001E-3</v>
      </c>
      <c r="F5">
        <f t="shared" si="1"/>
        <v>3.9642121396104235E-2</v>
      </c>
      <c r="G5">
        <f>'Accessory Variables'!C4</f>
        <v>7.8734267172859695E-3</v>
      </c>
      <c r="H5">
        <f t="shared" si="2"/>
        <v>3.1867608123247848E-2</v>
      </c>
      <c r="I5">
        <f>'Accessory Variables'!G4</f>
        <v>653.5</v>
      </c>
      <c r="J5" s="6">
        <f>'Accessory Variables'!B4</f>
        <v>1086.0999999999999</v>
      </c>
      <c r="K5">
        <f t="shared" ref="K5:K68" si="3">I5-D5+D4*(1+E5+G5)</f>
        <v>652.02466911378565</v>
      </c>
      <c r="L5">
        <f t="shared" ref="L5:L68" si="4">(I5/I4)^4</f>
        <v>1.0762791982923627</v>
      </c>
      <c r="M5">
        <f t="shared" ref="M5:M68" si="5">(L5-(K5/I4)^4)*(I5/J5)*100</f>
        <v>0.58281886189798371</v>
      </c>
      <c r="N5">
        <v>0.65983179476808029</v>
      </c>
      <c r="O5" s="6">
        <f t="shared" ref="O5:O68" si="6">N5-M5</f>
        <v>7.7012932870096584E-2</v>
      </c>
    </row>
    <row r="6" spans="1:20" x14ac:dyDescent="0.25">
      <c r="A6" t="s">
        <v>32</v>
      </c>
      <c r="B6">
        <f>'Post-MPC Taxes'!G5</f>
        <v>-90.933333333333337</v>
      </c>
      <c r="C6">
        <f>'Post-MPC Transfers'!P5</f>
        <v>65.347200000000001</v>
      </c>
      <c r="D6">
        <f t="shared" si="0"/>
        <v>-25.586133333333336</v>
      </c>
      <c r="E6">
        <f>'Accessory Variables'!F5</f>
        <v>1.29464510604E-2</v>
      </c>
      <c r="F6">
        <f t="shared" si="1"/>
        <v>5.2800175754732503E-2</v>
      </c>
      <c r="G6">
        <f>'Accessory Variables'!C5</f>
        <v>7.7933645067913603E-3</v>
      </c>
      <c r="H6">
        <f t="shared" si="2"/>
        <v>3.1539774265785026E-2</v>
      </c>
      <c r="I6">
        <f>'Accessory Variables'!G5</f>
        <v>660.2</v>
      </c>
      <c r="J6" s="6">
        <f>'Accessory Variables'!B5</f>
        <v>1088.5999999999999</v>
      </c>
      <c r="K6">
        <f t="shared" si="3"/>
        <v>658.00673327733284</v>
      </c>
      <c r="L6">
        <f t="shared" si="4"/>
        <v>1.0416449490795314</v>
      </c>
      <c r="M6">
        <f t="shared" si="5"/>
        <v>0.8352914869521133</v>
      </c>
      <c r="N6">
        <v>0.9101397883987401</v>
      </c>
      <c r="O6" s="6">
        <f t="shared" si="6"/>
        <v>7.4848301446626797E-2</v>
      </c>
    </row>
    <row r="7" spans="1:20" x14ac:dyDescent="0.25">
      <c r="A7" t="s">
        <v>33</v>
      </c>
      <c r="B7">
        <f>'Post-MPC Taxes'!G6</f>
        <v>-107.26466666666667</v>
      </c>
      <c r="C7">
        <f>'Post-MPC Transfers'!P6</f>
        <v>69.172425000000004</v>
      </c>
      <c r="D7">
        <f t="shared" si="0"/>
        <v>-38.092241666666666</v>
      </c>
      <c r="E7">
        <f>'Accessory Variables'!F6</f>
        <v>9.4987069822955999E-3</v>
      </c>
      <c r="F7">
        <f t="shared" si="1"/>
        <v>3.8539616775677077E-2</v>
      </c>
      <c r="G7">
        <f>'Accessory Variables'!C6</f>
        <v>8.0461039917514299E-3</v>
      </c>
      <c r="H7">
        <f t="shared" si="2"/>
        <v>3.2574942507235471E-2</v>
      </c>
      <c r="I7">
        <f>'Accessory Variables'!G6</f>
        <v>679.2</v>
      </c>
      <c r="J7" s="6">
        <f>'Accessory Variables'!B6</f>
        <v>1135.2</v>
      </c>
      <c r="K7">
        <f t="shared" si="3"/>
        <v>691.25720446044329</v>
      </c>
      <c r="L7">
        <f t="shared" si="4"/>
        <v>1.1201821010481186</v>
      </c>
      <c r="M7">
        <f t="shared" si="5"/>
        <v>-4.8873100818188275</v>
      </c>
      <c r="N7">
        <v>-4.3786884282241969</v>
      </c>
      <c r="O7" s="6">
        <f t="shared" si="6"/>
        <v>0.50862165359463063</v>
      </c>
    </row>
    <row r="8" spans="1:20" x14ac:dyDescent="0.25">
      <c r="A8" t="s">
        <v>34</v>
      </c>
      <c r="B8">
        <f>'Post-MPC Taxes'!G7</f>
        <v>-123.99799999999999</v>
      </c>
      <c r="C8">
        <f>'Post-MPC Transfers'!P7</f>
        <v>72.516824999999997</v>
      </c>
      <c r="D8">
        <f t="shared" si="0"/>
        <v>-51.481174999999993</v>
      </c>
      <c r="E8">
        <f>'Accessory Variables'!F7</f>
        <v>1.1379870929602499E-2</v>
      </c>
      <c r="F8">
        <f t="shared" si="1"/>
        <v>4.6302404102992911E-2</v>
      </c>
      <c r="G8">
        <f>'Accessory Variables'!C7</f>
        <v>8.4750406400118106E-3</v>
      </c>
      <c r="H8">
        <f t="shared" si="2"/>
        <v>3.4333560525881435E-2</v>
      </c>
      <c r="I8">
        <f>'Accessory Variables'!G7</f>
        <v>693.2</v>
      </c>
      <c r="J8" s="6">
        <f>'Accessory Variables'!B7</f>
        <v>1156.3</v>
      </c>
      <c r="K8">
        <f t="shared" si="3"/>
        <v>705.83261524355339</v>
      </c>
      <c r="L8">
        <f t="shared" si="4"/>
        <v>1.0850343998028504</v>
      </c>
      <c r="M8">
        <f t="shared" si="5"/>
        <v>-4.8728104505693626</v>
      </c>
      <c r="N8">
        <v>-4.4048395202074992</v>
      </c>
      <c r="O8" s="6">
        <f t="shared" si="6"/>
        <v>0.46797093036186332</v>
      </c>
    </row>
    <row r="9" spans="1:20" x14ac:dyDescent="0.25">
      <c r="A9" t="s">
        <v>35</v>
      </c>
      <c r="B9">
        <f>'Post-MPC Taxes'!G8</f>
        <v>-141.01999999999998</v>
      </c>
      <c r="C9">
        <f>'Post-MPC Transfers'!P8</f>
        <v>75.639150000000001</v>
      </c>
      <c r="D9">
        <f t="shared" si="0"/>
        <v>-65.380849999999981</v>
      </c>
      <c r="E9">
        <f>'Accessory Variables'!F8</f>
        <v>9.8392596200680398E-3</v>
      </c>
      <c r="F9">
        <f t="shared" si="1"/>
        <v>3.9941724227302355E-2</v>
      </c>
      <c r="G9">
        <f>'Accessory Variables'!C8</f>
        <v>8.6936047669932091E-3</v>
      </c>
      <c r="H9">
        <f t="shared" si="2"/>
        <v>3.5230525570796978E-2</v>
      </c>
      <c r="I9">
        <f>'Accessory Variables'!G8</f>
        <v>705.6</v>
      </c>
      <c r="J9" s="6">
        <f>'Accessory Variables'!B8</f>
        <v>1177.7</v>
      </c>
      <c r="K9">
        <f t="shared" si="3"/>
        <v>718.54558136523849</v>
      </c>
      <c r="L9">
        <f t="shared" si="4"/>
        <v>1.073495114585425</v>
      </c>
      <c r="M9">
        <f t="shared" si="5"/>
        <v>-4.8515475037875744</v>
      </c>
      <c r="N9">
        <v>-4.4324798813504289</v>
      </c>
      <c r="O9" s="6">
        <f t="shared" si="6"/>
        <v>0.41906762243714546</v>
      </c>
    </row>
    <row r="10" spans="1:20" x14ac:dyDescent="0.25">
      <c r="A10" t="s">
        <v>36</v>
      </c>
      <c r="B10">
        <f>'Post-MPC Taxes'!G9</f>
        <v>-158.48133333333331</v>
      </c>
      <c r="C10">
        <f>'Post-MPC Transfers'!P9</f>
        <v>78.259500000000017</v>
      </c>
      <c r="D10">
        <f t="shared" si="0"/>
        <v>-80.221833333333294</v>
      </c>
      <c r="E10">
        <f>'Accessory Variables'!F9</f>
        <v>6.1740304842754501E-3</v>
      </c>
      <c r="F10">
        <f t="shared" si="1"/>
        <v>2.4925776687546364E-2</v>
      </c>
      <c r="G10">
        <f>'Accessory Variables'!C9</f>
        <v>8.6366329700320304E-3</v>
      </c>
      <c r="H10">
        <f t="shared" si="2"/>
        <v>3.4996662893545416E-2</v>
      </c>
      <c r="I10">
        <f>'Accessory Variables'!G9</f>
        <v>721.7</v>
      </c>
      <c r="J10" s="6">
        <f>'Accessory Variables'!B9</f>
        <v>1190.3</v>
      </c>
      <c r="K10">
        <f t="shared" si="3"/>
        <v>735.57264956762674</v>
      </c>
      <c r="L10">
        <f t="shared" si="4"/>
        <v>1.0944414497145245</v>
      </c>
      <c r="M10">
        <f t="shared" si="5"/>
        <v>-5.2511835715712216</v>
      </c>
      <c r="N10">
        <v>-4.6641265356400812</v>
      </c>
      <c r="O10" s="6">
        <f t="shared" si="6"/>
        <v>0.58705703593114045</v>
      </c>
    </row>
    <row r="11" spans="1:20" x14ac:dyDescent="0.25">
      <c r="A11" t="s">
        <v>37</v>
      </c>
      <c r="B11">
        <f>'Post-MPC Taxes'!G10</f>
        <v>-163.96799999999999</v>
      </c>
      <c r="C11">
        <f>'Post-MPC Transfers'!P10</f>
        <v>81.165599999999998</v>
      </c>
      <c r="D11">
        <f t="shared" si="0"/>
        <v>-82.802399999999992</v>
      </c>
      <c r="E11">
        <f>'Accessory Variables'!F10</f>
        <v>1.05465004793863E-2</v>
      </c>
      <c r="F11">
        <f t="shared" si="1"/>
        <v>4.2858078616518469E-2</v>
      </c>
      <c r="G11">
        <f>'Accessory Variables'!C10</f>
        <v>8.3668601132196301E-3</v>
      </c>
      <c r="H11">
        <f t="shared" si="2"/>
        <v>3.3889814308765809E-2</v>
      </c>
      <c r="I11">
        <f>'Accessory Variables'!G10</f>
        <v>738.9</v>
      </c>
      <c r="J11" s="6">
        <f>'Accessory Variables'!B10</f>
        <v>1230.5999999999999</v>
      </c>
      <c r="K11">
        <f t="shared" si="3"/>
        <v>739.96330220543348</v>
      </c>
      <c r="L11">
        <f t="shared" si="4"/>
        <v>1.0987929013645452</v>
      </c>
      <c r="M11">
        <f t="shared" si="5"/>
        <v>-0.38058614540017383</v>
      </c>
      <c r="N11">
        <v>-0.35380814186304299</v>
      </c>
      <c r="O11" s="6">
        <f t="shared" si="6"/>
        <v>2.6778003537130834E-2</v>
      </c>
    </row>
    <row r="12" spans="1:20" x14ac:dyDescent="0.25">
      <c r="A12" t="s">
        <v>38</v>
      </c>
      <c r="B12">
        <f>'Post-MPC Taxes'!G11</f>
        <v>-169.69533333333331</v>
      </c>
      <c r="C12">
        <f>'Post-MPC Transfers'!P11</f>
        <v>82.536299999999997</v>
      </c>
      <c r="D12">
        <f t="shared" si="0"/>
        <v>-87.159033333333312</v>
      </c>
      <c r="E12">
        <f>'Accessory Variables'!F11</f>
        <v>5.78747628083498E-3</v>
      </c>
      <c r="F12">
        <f t="shared" si="1"/>
        <v>2.335165093878766E-2</v>
      </c>
      <c r="G12">
        <f>'Accessory Variables'!C11</f>
        <v>7.9090459713297995E-3</v>
      </c>
      <c r="H12">
        <f t="shared" si="2"/>
        <v>3.2013484785726964E-2</v>
      </c>
      <c r="I12">
        <f>'Accessory Variables'!G11</f>
        <v>757.4</v>
      </c>
      <c r="J12" s="6">
        <f>'Accessory Variables'!B11</f>
        <v>1266.4000000000001</v>
      </c>
      <c r="K12">
        <f t="shared" si="3"/>
        <v>760.62252841920065</v>
      </c>
      <c r="L12">
        <f t="shared" si="4"/>
        <v>1.1039732160014704</v>
      </c>
      <c r="M12">
        <f t="shared" si="5"/>
        <v>-1.130876295011829</v>
      </c>
      <c r="N12">
        <v>-1.0446114164153852</v>
      </c>
      <c r="O12" s="6">
        <f>N12-M12</f>
        <v>8.6264878596443717E-2</v>
      </c>
    </row>
    <row r="13" spans="1:20" x14ac:dyDescent="0.25">
      <c r="A13" t="s">
        <v>39</v>
      </c>
      <c r="B13">
        <f>'Post-MPC Taxes'!G12</f>
        <v>-174.74599999999998</v>
      </c>
      <c r="C13">
        <f>'Post-MPC Transfers'!P12</f>
        <v>84.061125000000004</v>
      </c>
      <c r="D13">
        <f t="shared" si="0"/>
        <v>-90.684874999999977</v>
      </c>
      <c r="E13">
        <f>'Accessory Variables'!F12</f>
        <v>8.7727572870483998E-3</v>
      </c>
      <c r="F13">
        <f t="shared" si="1"/>
        <v>3.5555503343918993E-2</v>
      </c>
      <c r="G13">
        <f>'Accessory Variables'!C12</f>
        <v>7.6192811602326903E-3</v>
      </c>
      <c r="H13">
        <f t="shared" si="2"/>
        <v>3.0827217985616606E-2</v>
      </c>
      <c r="I13">
        <f>'Accessory Variables'!G12</f>
        <v>775.8</v>
      </c>
      <c r="J13" s="6">
        <f>'Accessory Variables'!B12</f>
        <v>1290.5999999999999</v>
      </c>
      <c r="K13">
        <f t="shared" si="3"/>
        <v>777.89712744123869</v>
      </c>
      <c r="L13">
        <f t="shared" si="4"/>
        <v>1.1007733278904206</v>
      </c>
      <c r="M13">
        <f t="shared" si="5"/>
        <v>-0.71837567528432933</v>
      </c>
      <c r="N13">
        <v>-0.65985320670813852</v>
      </c>
      <c r="O13" s="6">
        <f t="shared" si="6"/>
        <v>5.8522468576190811E-2</v>
      </c>
    </row>
    <row r="14" spans="1:20" x14ac:dyDescent="0.25">
      <c r="A14" t="s">
        <v>40</v>
      </c>
      <c r="B14">
        <f>'Post-MPC Taxes'!G13</f>
        <v>-180.16999999999996</v>
      </c>
      <c r="C14">
        <f>'Post-MPC Transfers'!P13</f>
        <v>87.31597499999998</v>
      </c>
      <c r="D14">
        <f t="shared" si="0"/>
        <v>-92.854024999999979</v>
      </c>
      <c r="E14">
        <f>'Accessory Variables'!F13</f>
        <v>8.1354030297362493E-3</v>
      </c>
      <c r="F14">
        <f t="shared" si="1"/>
        <v>3.2940878953626962E-2</v>
      </c>
      <c r="G14">
        <f>'Accessory Variables'!C13</f>
        <v>7.5442835538095396E-3</v>
      </c>
      <c r="H14">
        <f t="shared" si="2"/>
        <v>3.0520352308974319E-2</v>
      </c>
      <c r="I14">
        <f>'Accessory Variables'!G13</f>
        <v>800.5</v>
      </c>
      <c r="J14" s="6">
        <f>'Accessory Variables'!B13</f>
        <v>1328.9</v>
      </c>
      <c r="K14">
        <f t="shared" si="3"/>
        <v>801.24723958213201</v>
      </c>
      <c r="L14">
        <f t="shared" si="4"/>
        <v>1.1335645192485391</v>
      </c>
      <c r="M14">
        <f t="shared" si="5"/>
        <v>-0.25531824714070767</v>
      </c>
      <c r="N14">
        <v>-0.22731327951495095</v>
      </c>
      <c r="O14" s="6">
        <f t="shared" si="6"/>
        <v>2.8004967625756716E-2</v>
      </c>
    </row>
    <row r="15" spans="1:20" x14ac:dyDescent="0.25">
      <c r="A15" t="s">
        <v>41</v>
      </c>
      <c r="B15">
        <f>'Post-MPC Taxes'!G14</f>
        <v>-186.08333333333331</v>
      </c>
      <c r="C15">
        <f>'Post-MPC Transfers'!P14</f>
        <v>90.5364</v>
      </c>
      <c r="D15">
        <f t="shared" si="0"/>
        <v>-95.546933333333314</v>
      </c>
      <c r="E15">
        <f>'Accessory Variables'!F14</f>
        <v>1.2104628513125E-2</v>
      </c>
      <c r="F15">
        <f t="shared" si="1"/>
        <v>4.9304762088888454E-2</v>
      </c>
      <c r="G15">
        <f>'Accessory Variables'!C14</f>
        <v>7.7465882231155803E-3</v>
      </c>
      <c r="H15">
        <f t="shared" si="2"/>
        <v>3.1348273747753286E-2</v>
      </c>
      <c r="I15">
        <f>'Accessory Variables'!G14</f>
        <v>825</v>
      </c>
      <c r="J15" s="6">
        <f>'Accessory Variables'!B14</f>
        <v>1377.5</v>
      </c>
      <c r="K15">
        <f t="shared" si="3"/>
        <v>825.84964295822601</v>
      </c>
      <c r="L15">
        <f t="shared" si="4"/>
        <v>1.1281593553730045</v>
      </c>
      <c r="M15">
        <f t="shared" si="5"/>
        <v>-0.27877006616588534</v>
      </c>
      <c r="N15">
        <v>-0.250865450339322</v>
      </c>
      <c r="O15" s="6">
        <f t="shared" si="6"/>
        <v>2.7904615826563339E-2</v>
      </c>
    </row>
    <row r="16" spans="1:20" x14ac:dyDescent="0.25">
      <c r="A16" t="s">
        <v>42</v>
      </c>
      <c r="B16">
        <f>'Post-MPC Taxes'!G15</f>
        <v>-192.03666666666669</v>
      </c>
      <c r="C16">
        <f>'Post-MPC Transfers'!P15</f>
        <v>94.392224999999996</v>
      </c>
      <c r="D16">
        <f t="shared" si="0"/>
        <v>-97.644441666666694</v>
      </c>
      <c r="E16">
        <f>'Accessory Variables'!F15</f>
        <v>1.9199926682857499E-2</v>
      </c>
      <c r="F16">
        <f t="shared" si="1"/>
        <v>7.9039976960236569E-2</v>
      </c>
      <c r="G16">
        <f>'Accessory Variables'!C15</f>
        <v>8.2862523540490098E-3</v>
      </c>
      <c r="H16">
        <f t="shared" si="2"/>
        <v>3.3559261801022977E-2</v>
      </c>
      <c r="I16">
        <f>'Accessory Variables'!G15</f>
        <v>840.5</v>
      </c>
      <c r="J16" s="6">
        <f>'Accessory Variables'!B15</f>
        <v>1413.9</v>
      </c>
      <c r="K16">
        <f t="shared" si="3"/>
        <v>839.97128821730598</v>
      </c>
      <c r="L16">
        <f t="shared" si="4"/>
        <v>1.0772960733972667</v>
      </c>
      <c r="M16">
        <f t="shared" si="5"/>
        <v>0.16098505325573637</v>
      </c>
      <c r="N16">
        <v>0.15923589665097698</v>
      </c>
      <c r="O16" s="6">
        <f t="shared" si="6"/>
        <v>-1.7491566047593832E-3</v>
      </c>
    </row>
    <row r="17" spans="1:15" x14ac:dyDescent="0.25">
      <c r="A17" t="s">
        <v>43</v>
      </c>
      <c r="B17">
        <f>'Post-MPC Taxes'!G16</f>
        <v>-197.67399999999998</v>
      </c>
      <c r="C17">
        <f>'Post-MPC Transfers'!P16</f>
        <v>98.243549999999999</v>
      </c>
      <c r="D17">
        <f t="shared" si="0"/>
        <v>-99.430449999999979</v>
      </c>
      <c r="E17">
        <f>'Accessory Variables'!F16</f>
        <v>1.8208794173185699E-2</v>
      </c>
      <c r="F17">
        <f t="shared" si="1"/>
        <v>7.4848796981023868E-2</v>
      </c>
      <c r="G17">
        <f>'Accessory Variables'!C16</f>
        <v>8.4898291846367008E-3</v>
      </c>
      <c r="H17">
        <f t="shared" si="2"/>
        <v>3.4394232823625748E-2</v>
      </c>
      <c r="I17">
        <f>'Accessory Variables'!G16</f>
        <v>858.9</v>
      </c>
      <c r="J17" s="6">
        <f>'Accessory Variables'!B16</f>
        <v>1433.8</v>
      </c>
      <c r="K17">
        <f t="shared" si="3"/>
        <v>858.07903616229009</v>
      </c>
      <c r="L17">
        <f t="shared" si="4"/>
        <v>1.0904846077387407</v>
      </c>
      <c r="M17">
        <f t="shared" si="5"/>
        <v>0.24939759688176688</v>
      </c>
      <c r="N17">
        <v>0.23755046495366097</v>
      </c>
      <c r="O17" s="6">
        <f t="shared" si="6"/>
        <v>-1.1847131928105908E-2</v>
      </c>
    </row>
    <row r="18" spans="1:15" x14ac:dyDescent="0.25">
      <c r="A18" t="s">
        <v>44</v>
      </c>
      <c r="B18">
        <f>'Post-MPC Taxes'!G17</f>
        <v>-203.80600000000004</v>
      </c>
      <c r="C18">
        <f>'Post-MPC Transfers'!P17</f>
        <v>100.3338</v>
      </c>
      <c r="D18">
        <f t="shared" si="0"/>
        <v>-103.47220000000004</v>
      </c>
      <c r="E18">
        <f>'Accessory Variables'!F17</f>
        <v>2.04442089459973E-2</v>
      </c>
      <c r="F18">
        <f t="shared" si="1"/>
        <v>8.4318984466593916E-2</v>
      </c>
      <c r="G18">
        <f>'Accessory Variables'!C17</f>
        <v>8.6877462369936397E-3</v>
      </c>
      <c r="H18">
        <f t="shared" si="2"/>
        <v>3.5206475150633798E-2</v>
      </c>
      <c r="I18">
        <f>'Accessory Variables'!G17</f>
        <v>873.9</v>
      </c>
      <c r="J18" s="6">
        <f>'Accessory Variables'!B17</f>
        <v>1476.3</v>
      </c>
      <c r="K18">
        <f t="shared" si="3"/>
        <v>875.04514658677545</v>
      </c>
      <c r="L18">
        <f t="shared" si="4"/>
        <v>1.0717081821482948</v>
      </c>
      <c r="M18">
        <f t="shared" si="5"/>
        <v>-0.33317817725684568</v>
      </c>
      <c r="N18">
        <v>-0.31421323804642298</v>
      </c>
      <c r="O18" s="6">
        <f t="shared" si="6"/>
        <v>1.8964939210422693E-2</v>
      </c>
    </row>
    <row r="19" spans="1:15" x14ac:dyDescent="0.25">
      <c r="A19" t="s">
        <v>45</v>
      </c>
      <c r="B19">
        <f>'Post-MPC Taxes'!G18</f>
        <v>-209.07933333333335</v>
      </c>
      <c r="C19">
        <f>'Post-MPC Transfers'!P18</f>
        <v>103.061475</v>
      </c>
      <c r="D19">
        <f t="shared" si="0"/>
        <v>-106.01785833333335</v>
      </c>
      <c r="E19">
        <f>'Accessory Variables'!F18</f>
        <v>2.977066205106E-2</v>
      </c>
      <c r="F19">
        <f t="shared" si="1"/>
        <v>0.1245067296684903</v>
      </c>
      <c r="G19">
        <f>'Accessory Variables'!C18</f>
        <v>8.7464530128524808E-3</v>
      </c>
      <c r="H19">
        <f t="shared" si="2"/>
        <v>3.544749697559002E-2</v>
      </c>
      <c r="I19">
        <f>'Accessory Variables'!G18</f>
        <v>891.9</v>
      </c>
      <c r="J19" s="6">
        <f>'Accessory Variables'!B18</f>
        <v>1491.2</v>
      </c>
      <c r="K19">
        <f t="shared" si="3"/>
        <v>890.46020770001712</v>
      </c>
      <c r="L19">
        <f t="shared" si="4"/>
        <v>1.084969921137956</v>
      </c>
      <c r="M19">
        <f t="shared" si="5"/>
        <v>0.41801308727381897</v>
      </c>
      <c r="N19">
        <v>0.39848123689025805</v>
      </c>
      <c r="O19" s="6">
        <f>N19-M19</f>
        <v>-1.9531850383560923E-2</v>
      </c>
    </row>
    <row r="20" spans="1:15" x14ac:dyDescent="0.25">
      <c r="A20" t="s">
        <v>46</v>
      </c>
      <c r="B20">
        <f>'Post-MPC Taxes'!G19</f>
        <v>-214.79199999999997</v>
      </c>
      <c r="C20">
        <f>'Post-MPC Transfers'!P19</f>
        <v>107.097525</v>
      </c>
      <c r="D20">
        <f t="shared" si="0"/>
        <v>-107.69447499999997</v>
      </c>
      <c r="E20">
        <f>'Accessory Variables'!F19</f>
        <v>2.83217077065301E-2</v>
      </c>
      <c r="F20">
        <f t="shared" si="1"/>
        <v>0.11819105851958933</v>
      </c>
      <c r="G20">
        <f>'Accessory Variables'!C19</f>
        <v>8.7037098322138001E-3</v>
      </c>
      <c r="H20">
        <f t="shared" si="2"/>
        <v>3.5272009839672824E-2</v>
      </c>
      <c r="I20">
        <f>'Accessory Variables'!G19</f>
        <v>920.4</v>
      </c>
      <c r="J20" s="6">
        <f>'Accessory Variables'!B19</f>
        <v>1530.1</v>
      </c>
      <c r="K20">
        <f t="shared" si="3"/>
        <v>918.15126119531146</v>
      </c>
      <c r="L20">
        <f t="shared" si="4"/>
        <v>1.1340750195871663</v>
      </c>
      <c r="M20">
        <f t="shared" si="5"/>
        <v>0.66424613579704928</v>
      </c>
      <c r="N20">
        <v>0.61099428962720914</v>
      </c>
      <c r="O20" s="6">
        <f t="shared" si="6"/>
        <v>-5.3251846169840134E-2</v>
      </c>
    </row>
    <row r="21" spans="1:15" x14ac:dyDescent="0.25">
      <c r="A21" t="s">
        <v>47</v>
      </c>
      <c r="B21">
        <f>'Post-MPC Taxes'!G20</f>
        <v>-221.18333333333334</v>
      </c>
      <c r="C21">
        <f>'Post-MPC Transfers'!P20</f>
        <v>112.11884999999999</v>
      </c>
      <c r="D21">
        <f t="shared" si="0"/>
        <v>-109.06448333333334</v>
      </c>
      <c r="E21">
        <f>'Accessory Variables'!F20</f>
        <v>2.69695979078131E-2</v>
      </c>
      <c r="F21">
        <f t="shared" si="1"/>
        <v>0.11232154229238334</v>
      </c>
      <c r="G21">
        <f>'Accessory Variables'!C20</f>
        <v>8.4809711286089103E-3</v>
      </c>
      <c r="H21">
        <f t="shared" si="2"/>
        <v>3.4357890954491266E-2</v>
      </c>
      <c r="I21">
        <f>'Accessory Variables'!G20</f>
        <v>949.3</v>
      </c>
      <c r="J21" s="6">
        <f>'Accessory Variables'!B20</f>
        <v>1560</v>
      </c>
      <c r="K21">
        <f t="shared" si="3"/>
        <v>946.85217791250466</v>
      </c>
      <c r="L21">
        <f t="shared" si="4"/>
        <v>1.1316378984401609</v>
      </c>
      <c r="M21">
        <f t="shared" si="5"/>
        <v>0.70752629923471066</v>
      </c>
      <c r="N21">
        <v>0.64708989638623193</v>
      </c>
      <c r="O21" s="6">
        <f t="shared" si="6"/>
        <v>-6.0436402848478732E-2</v>
      </c>
    </row>
    <row r="22" spans="1:15" x14ac:dyDescent="0.25">
      <c r="A22" t="s">
        <v>48</v>
      </c>
      <c r="B22">
        <f>'Post-MPC Taxes'!G21</f>
        <v>-226.74866666666668</v>
      </c>
      <c r="C22">
        <f>'Post-MPC Transfers'!P21</f>
        <v>118.00619999999999</v>
      </c>
      <c r="D22">
        <f t="shared" si="0"/>
        <v>-108.74246666666669</v>
      </c>
      <c r="E22">
        <f>'Accessory Variables'!F21</f>
        <v>2.5425752029285299E-2</v>
      </c>
      <c r="F22">
        <f t="shared" si="1"/>
        <v>0.10564798706501666</v>
      </c>
      <c r="G22">
        <f>'Accessory Variables'!C21</f>
        <v>8.3120516615970991E-3</v>
      </c>
      <c r="H22">
        <f t="shared" si="2"/>
        <v>3.3665049762135579E-2</v>
      </c>
      <c r="I22">
        <f>'Accessory Variables'!G21</f>
        <v>959.1</v>
      </c>
      <c r="J22" s="6">
        <f>'Accessory Variables'!B21</f>
        <v>1599.7</v>
      </c>
      <c r="K22">
        <f t="shared" si="3"/>
        <v>955.0983872049859</v>
      </c>
      <c r="L22">
        <f t="shared" si="4"/>
        <v>1.0419374319182413</v>
      </c>
      <c r="M22">
        <f t="shared" si="5"/>
        <v>1.0360464475451361</v>
      </c>
      <c r="N22">
        <v>1.0331735515256462</v>
      </c>
      <c r="O22" s="6">
        <f t="shared" si="6"/>
        <v>-2.8728960194899233E-3</v>
      </c>
    </row>
    <row r="23" spans="1:15" x14ac:dyDescent="0.25">
      <c r="A23" t="s">
        <v>49</v>
      </c>
      <c r="B23">
        <f>'Post-MPC Taxes'!G22</f>
        <v>-230.75333333333336</v>
      </c>
      <c r="C23">
        <f>'Post-MPC Transfers'!P22</f>
        <v>125.779275</v>
      </c>
      <c r="D23">
        <f t="shared" si="0"/>
        <v>-104.97405833333336</v>
      </c>
      <c r="E23">
        <f>'Accessory Variables'!F22</f>
        <v>1.88196034302122E-2</v>
      </c>
      <c r="F23">
        <f t="shared" si="1"/>
        <v>7.7430265920517494E-2</v>
      </c>
      <c r="G23">
        <f>'Accessory Variables'!C22</f>
        <v>8.0822094598953492E-3</v>
      </c>
      <c r="H23">
        <f t="shared" si="2"/>
        <v>3.2722886552974506E-2</v>
      </c>
      <c r="I23">
        <f>'Accessory Variables'!G22</f>
        <v>985.2</v>
      </c>
      <c r="J23" s="6">
        <f>'Accessory Variables'!B22</f>
        <v>1616.1</v>
      </c>
      <c r="K23">
        <f t="shared" si="3"/>
        <v>978.5062221751914</v>
      </c>
      <c r="L23">
        <f t="shared" si="4"/>
        <v>1.1133764955753889</v>
      </c>
      <c r="M23">
        <f t="shared" si="5"/>
        <v>1.8258979527996526</v>
      </c>
      <c r="N23">
        <v>1.680027849845287</v>
      </c>
      <c r="O23" s="6">
        <f t="shared" si="6"/>
        <v>-0.14587010295436564</v>
      </c>
    </row>
    <row r="24" spans="1:15" x14ac:dyDescent="0.25">
      <c r="A24" t="s">
        <v>50</v>
      </c>
      <c r="B24">
        <f>'Post-MPC Taxes'!G23</f>
        <v>-230.41800000000001</v>
      </c>
      <c r="C24">
        <f>'Post-MPC Transfers'!P23</f>
        <v>135.38835000000003</v>
      </c>
      <c r="D24">
        <f t="shared" si="0"/>
        <v>-95.029649999999975</v>
      </c>
      <c r="E24">
        <f>'Accessory Variables'!F23</f>
        <v>1.22638634978671E-2</v>
      </c>
      <c r="F24">
        <f t="shared" si="1"/>
        <v>4.9965268755157721E-2</v>
      </c>
      <c r="G24">
        <f>'Accessory Variables'!C23</f>
        <v>7.9213941653730694E-3</v>
      </c>
      <c r="H24">
        <f t="shared" si="2"/>
        <v>3.2064059733952321E-2</v>
      </c>
      <c r="I24">
        <f>'Accessory Variables'!G23</f>
        <v>1013.6</v>
      </c>
      <c r="J24" s="6">
        <f>'Accessory Variables'!B23</f>
        <v>1651.9</v>
      </c>
      <c r="K24">
        <f t="shared" si="3"/>
        <v>1001.5366632512523</v>
      </c>
      <c r="L24">
        <f t="shared" si="4"/>
        <v>1.1203888931246819</v>
      </c>
      <c r="M24">
        <f t="shared" si="5"/>
        <v>3.2147837831412134</v>
      </c>
      <c r="N24">
        <v>2.99773207385909</v>
      </c>
      <c r="O24" s="6">
        <f t="shared" si="6"/>
        <v>-0.21705170928212336</v>
      </c>
    </row>
    <row r="25" spans="1:15" x14ac:dyDescent="0.25">
      <c r="A25" t="s">
        <v>51</v>
      </c>
      <c r="B25">
        <f>'Post-MPC Taxes'!G24</f>
        <v>-234.38266666666658</v>
      </c>
      <c r="C25">
        <f>'Post-MPC Transfers'!P24</f>
        <v>142.94475</v>
      </c>
      <c r="D25">
        <f t="shared" si="0"/>
        <v>-91.437916666666581</v>
      </c>
      <c r="E25">
        <f>'Accessory Variables'!F24</f>
        <v>1.8737301527579402E-2</v>
      </c>
      <c r="F25">
        <f t="shared" si="1"/>
        <v>7.7082161835331231E-2</v>
      </c>
      <c r="G25">
        <f>'Accessory Variables'!C24</f>
        <v>7.8273847326304508E-3</v>
      </c>
      <c r="H25">
        <f t="shared" si="2"/>
        <v>3.1679068666120136E-2</v>
      </c>
      <c r="I25">
        <f>'Accessory Variables'!G24</f>
        <v>1047.2</v>
      </c>
      <c r="J25" s="6">
        <f>'Accessory Variables'!B24</f>
        <v>1709.8</v>
      </c>
      <c r="K25">
        <f t="shared" si="3"/>
        <v>1041.0838338289991</v>
      </c>
      <c r="L25">
        <f t="shared" si="4"/>
        <v>1.1393368041236525</v>
      </c>
      <c r="M25">
        <f t="shared" si="5"/>
        <v>1.6159930871499382</v>
      </c>
      <c r="N25">
        <v>1.486463193667398</v>
      </c>
      <c r="O25" s="6">
        <f t="shared" si="6"/>
        <v>-0.12952989348254018</v>
      </c>
    </row>
    <row r="26" spans="1:15" x14ac:dyDescent="0.25">
      <c r="A26" t="s">
        <v>52</v>
      </c>
      <c r="B26">
        <f>'Post-MPC Taxes'!G25</f>
        <v>-240.95600000000002</v>
      </c>
      <c r="C26">
        <f>'Post-MPC Transfers'!P25</f>
        <v>148.54162500000001</v>
      </c>
      <c r="D26">
        <f t="shared" si="0"/>
        <v>-92.414375000000007</v>
      </c>
      <c r="E26">
        <f>'Accessory Variables'!F25</f>
        <v>1.6767617077854999E-2</v>
      </c>
      <c r="F26">
        <f t="shared" si="1"/>
        <v>6.8776322315438509E-2</v>
      </c>
      <c r="G26">
        <f>'Accessory Variables'!C25</f>
        <v>7.7508388865257204E-3</v>
      </c>
      <c r="H26">
        <f t="shared" si="2"/>
        <v>3.1365674718031089E-2</v>
      </c>
      <c r="I26">
        <f>'Accessory Variables'!G25</f>
        <v>1076.2</v>
      </c>
      <c r="J26" s="6">
        <f>'Accessory Variables'!B25</f>
        <v>1761.8</v>
      </c>
      <c r="K26">
        <f t="shared" si="3"/>
        <v>1074.9345418000671</v>
      </c>
      <c r="L26">
        <f t="shared" si="4"/>
        <v>1.1154584985366052</v>
      </c>
      <c r="M26">
        <f t="shared" si="5"/>
        <v>0.31991789151657535</v>
      </c>
      <c r="N26">
        <v>0.29931504718829799</v>
      </c>
      <c r="O26" s="6">
        <f t="shared" si="6"/>
        <v>-2.0602844328277359E-2</v>
      </c>
    </row>
    <row r="27" spans="1:15" x14ac:dyDescent="0.25">
      <c r="A27" t="s">
        <v>53</v>
      </c>
      <c r="B27">
        <f>'Post-MPC Taxes'!G26</f>
        <v>-246.1486666666666</v>
      </c>
      <c r="C27">
        <f>'Post-MPC Transfers'!P26</f>
        <v>153.45765</v>
      </c>
      <c r="D27">
        <f t="shared" si="0"/>
        <v>-92.691016666666599</v>
      </c>
      <c r="E27">
        <f>'Accessory Variables'!F26</f>
        <v>1.1006175081729E-2</v>
      </c>
      <c r="F27">
        <f t="shared" si="1"/>
        <v>4.4756863311650408E-2</v>
      </c>
      <c r="G27">
        <f>'Accessory Variables'!C26</f>
        <v>7.6130625771859703E-3</v>
      </c>
      <c r="H27">
        <f t="shared" si="2"/>
        <v>3.0801770972286091E-2</v>
      </c>
      <c r="I27">
        <f>'Accessory Variables'!G26</f>
        <v>1109.9000000000001</v>
      </c>
      <c r="J27" s="6">
        <f>'Accessory Variables'!B26</f>
        <v>1820.5</v>
      </c>
      <c r="K27">
        <f t="shared" si="3"/>
        <v>1108.4559564554415</v>
      </c>
      <c r="L27">
        <f t="shared" si="4"/>
        <v>1.1312626659740388</v>
      </c>
      <c r="M27">
        <f t="shared" si="5"/>
        <v>0.35823284108579495</v>
      </c>
      <c r="N27">
        <v>0.33019312446624899</v>
      </c>
      <c r="O27" s="6">
        <f t="shared" si="6"/>
        <v>-2.8039716619545962E-2</v>
      </c>
    </row>
    <row r="28" spans="1:15" x14ac:dyDescent="0.25">
      <c r="A28" t="s">
        <v>54</v>
      </c>
      <c r="B28">
        <f>'Post-MPC Taxes'!G27</f>
        <v>-251.36733333333331</v>
      </c>
      <c r="C28">
        <f>'Post-MPC Transfers'!P27</f>
        <v>155.654775</v>
      </c>
      <c r="D28">
        <f t="shared" si="0"/>
        <v>-95.712558333333305</v>
      </c>
      <c r="E28">
        <f>'Accessory Variables'!F27</f>
        <v>8.3713577408113197E-3</v>
      </c>
      <c r="F28">
        <f t="shared" si="1"/>
        <v>3.39082603035743E-2</v>
      </c>
      <c r="G28">
        <f>'Accessory Variables'!C27</f>
        <v>7.5710562244011301E-3</v>
      </c>
      <c r="H28">
        <f t="shared" si="2"/>
        <v>3.062988945620293E-2</v>
      </c>
      <c r="I28">
        <f>'Accessory Variables'!G27</f>
        <v>1129.5</v>
      </c>
      <c r="J28" s="6">
        <f>'Accessory Variables'!B27</f>
        <v>1852.3</v>
      </c>
      <c r="K28">
        <f t="shared" si="3"/>
        <v>1131.0438231081105</v>
      </c>
      <c r="L28">
        <f t="shared" si="4"/>
        <v>1.0725302140166253</v>
      </c>
      <c r="M28">
        <f t="shared" si="5"/>
        <v>-0.35829936561322989</v>
      </c>
      <c r="N28">
        <v>-0.33765722663573472</v>
      </c>
      <c r="O28" s="6">
        <f t="shared" si="6"/>
        <v>2.0642138977495172E-2</v>
      </c>
    </row>
    <row r="29" spans="1:15" x14ac:dyDescent="0.25">
      <c r="A29" t="s">
        <v>55</v>
      </c>
      <c r="B29">
        <f>'Post-MPC Taxes'!G28</f>
        <v>-256.69933333333324</v>
      </c>
      <c r="C29">
        <f>'Post-MPC Transfers'!P28</f>
        <v>158.89049999999997</v>
      </c>
      <c r="D29">
        <f t="shared" si="0"/>
        <v>-97.808833333333268</v>
      </c>
      <c r="E29">
        <f>'Accessory Variables'!F28</f>
        <v>1.51785078030358E-2</v>
      </c>
      <c r="F29">
        <f t="shared" si="1"/>
        <v>6.2110394614646847E-2</v>
      </c>
      <c r="G29">
        <f>'Accessory Variables'!C28</f>
        <v>7.6989406257699199E-3</v>
      </c>
      <c r="H29">
        <f t="shared" si="2"/>
        <v>3.1153233515384349E-2</v>
      </c>
      <c r="I29">
        <f>'Accessory Variables'!G28</f>
        <v>1158.8</v>
      </c>
      <c r="J29" s="6">
        <f>'Accessory Variables'!B28</f>
        <v>1886.6</v>
      </c>
      <c r="K29">
        <f t="shared" si="3"/>
        <v>1158.7066158827399</v>
      </c>
      <c r="L29">
        <f t="shared" si="4"/>
        <v>1.1078705174051477</v>
      </c>
      <c r="M29">
        <f t="shared" si="5"/>
        <v>2.1932578182039874E-2</v>
      </c>
      <c r="N29">
        <v>2.2772535765258603E-2</v>
      </c>
      <c r="O29" s="6">
        <f t="shared" si="6"/>
        <v>8.3995758321872907E-4</v>
      </c>
    </row>
    <row r="30" spans="1:15" x14ac:dyDescent="0.25">
      <c r="A30" t="s">
        <v>56</v>
      </c>
      <c r="B30">
        <f>'Post-MPC Taxes'!G29</f>
        <v>-262.44399999999996</v>
      </c>
      <c r="C30">
        <f>'Post-MPC Transfers'!P29</f>
        <v>161.91810000000004</v>
      </c>
      <c r="D30">
        <f t="shared" si="0"/>
        <v>-100.52589999999992</v>
      </c>
      <c r="E30">
        <f>'Accessory Variables'!F29</f>
        <v>1.57939070616313E-2</v>
      </c>
      <c r="F30">
        <f t="shared" si="1"/>
        <v>6.4688134474753411E-2</v>
      </c>
      <c r="G30">
        <f>'Accessory Variables'!C29</f>
        <v>7.7165209950491604E-3</v>
      </c>
      <c r="H30">
        <f t="shared" si="2"/>
        <v>3.122519361496523E-2</v>
      </c>
      <c r="I30">
        <f>'Accessory Variables'!G29</f>
        <v>1192.4000000000001</v>
      </c>
      <c r="J30" s="6">
        <f>'Accessory Variables'!B29</f>
        <v>1934.3</v>
      </c>
      <c r="K30">
        <f t="shared" si="3"/>
        <v>1192.8175391272755</v>
      </c>
      <c r="L30">
        <f t="shared" si="4"/>
        <v>1.1211247064658068</v>
      </c>
      <c r="M30">
        <f t="shared" si="5"/>
        <v>-9.6853510979691429E-2</v>
      </c>
      <c r="N30">
        <v>-8.5814038157804903E-2</v>
      </c>
      <c r="O30" s="6">
        <f t="shared" si="6"/>
        <v>1.1039472821886526E-2</v>
      </c>
    </row>
    <row r="31" spans="1:15" x14ac:dyDescent="0.25">
      <c r="A31" t="s">
        <v>57</v>
      </c>
      <c r="B31">
        <f>'Post-MPC Taxes'!G30</f>
        <v>-269.37933333333336</v>
      </c>
      <c r="C31">
        <f>'Post-MPC Transfers'!P30</f>
        <v>164.45452500000002</v>
      </c>
      <c r="D31">
        <f t="shared" si="0"/>
        <v>-104.92480833333335</v>
      </c>
      <c r="E31">
        <f>'Accessory Variables'!F30</f>
        <v>1.8070624006633999E-2</v>
      </c>
      <c r="F31">
        <f t="shared" si="1"/>
        <v>7.4265491036609843E-2</v>
      </c>
      <c r="G31">
        <f>'Accessory Variables'!C30</f>
        <v>7.9758601343462594E-3</v>
      </c>
      <c r="H31">
        <f t="shared" si="2"/>
        <v>3.2287160169935047E-2</v>
      </c>
      <c r="I31">
        <f>'Accessory Variables'!G30</f>
        <v>1228.2</v>
      </c>
      <c r="J31" s="6">
        <f>'Accessory Variables'!B30</f>
        <v>1988.6</v>
      </c>
      <c r="K31">
        <f t="shared" si="3"/>
        <v>1229.9805620732259</v>
      </c>
      <c r="L31">
        <f t="shared" si="4"/>
        <v>1.1256114514033024</v>
      </c>
      <c r="M31">
        <f t="shared" si="5"/>
        <v>-0.40401964226642972</v>
      </c>
      <c r="N31">
        <v>-0.36494993626600147</v>
      </c>
      <c r="O31" s="6">
        <f t="shared" si="6"/>
        <v>3.906970600042825E-2</v>
      </c>
    </row>
    <row r="32" spans="1:15" x14ac:dyDescent="0.25">
      <c r="A32" t="s">
        <v>58</v>
      </c>
      <c r="B32">
        <f>'Post-MPC Taxes'!G31</f>
        <v>-279.19999999999993</v>
      </c>
      <c r="C32">
        <f>'Post-MPC Transfers'!P31</f>
        <v>167.34150000000002</v>
      </c>
      <c r="D32">
        <f t="shared" si="0"/>
        <v>-111.85849999999991</v>
      </c>
      <c r="E32">
        <f>'Accessory Variables'!F31</f>
        <v>1.71050398778212E-2</v>
      </c>
      <c r="F32">
        <f t="shared" si="1"/>
        <v>7.0195757984811369E-2</v>
      </c>
      <c r="G32">
        <f>'Accessory Variables'!C31</f>
        <v>8.1534411432868693E-3</v>
      </c>
      <c r="H32">
        <f t="shared" si="2"/>
        <v>3.3014808724904698E-2</v>
      </c>
      <c r="I32">
        <f>'Accessory Variables'!G31</f>
        <v>1256</v>
      </c>
      <c r="J32" s="6">
        <f>'Accessory Variables'!B31</f>
        <v>2055.9</v>
      </c>
      <c r="K32">
        <f t="shared" si="3"/>
        <v>1260.2834503867357</v>
      </c>
      <c r="L32">
        <f t="shared" si="4"/>
        <v>1.0936596401220871</v>
      </c>
      <c r="M32">
        <f t="shared" si="5"/>
        <v>-0.91612549280395716</v>
      </c>
      <c r="N32">
        <v>-0.85725166044521295</v>
      </c>
      <c r="O32" s="6">
        <f t="shared" si="6"/>
        <v>5.8873832358744216E-2</v>
      </c>
    </row>
    <row r="33" spans="1:15" x14ac:dyDescent="0.25">
      <c r="A33" t="s">
        <v>59</v>
      </c>
      <c r="B33">
        <f>'Post-MPC Taxes'!G32</f>
        <v>-286.7299999999999</v>
      </c>
      <c r="C33">
        <f>'Post-MPC Transfers'!P32</f>
        <v>169.73415</v>
      </c>
      <c r="D33">
        <f t="shared" si="0"/>
        <v>-116.9958499999999</v>
      </c>
      <c r="E33">
        <f>'Accessory Variables'!F32</f>
        <v>1.50488838466416E-2</v>
      </c>
      <c r="F33">
        <f t="shared" si="1"/>
        <v>6.1568032521896354E-2</v>
      </c>
      <c r="G33">
        <f>'Accessory Variables'!C32</f>
        <v>8.2665592312398707E-3</v>
      </c>
      <c r="H33">
        <f t="shared" si="2"/>
        <v>3.3478517218327175E-2</v>
      </c>
      <c r="I33">
        <f>'Accessory Variables'!G32</f>
        <v>1286.9000000000001</v>
      </c>
      <c r="J33" s="6">
        <f>'Accessory Variables'!B32</f>
        <v>2118.5</v>
      </c>
      <c r="K33">
        <f t="shared" si="3"/>
        <v>1289.4293195104729</v>
      </c>
      <c r="L33">
        <f t="shared" si="4"/>
        <v>1.1020990953642253</v>
      </c>
      <c r="M33">
        <f t="shared" si="5"/>
        <v>-0.52788098672671868</v>
      </c>
      <c r="N33">
        <v>-0.48896335630948001</v>
      </c>
      <c r="O33" s="6">
        <f t="shared" si="6"/>
        <v>3.8917630417238669E-2</v>
      </c>
    </row>
    <row r="34" spans="1:15" x14ac:dyDescent="0.25">
      <c r="A34" t="s">
        <v>60</v>
      </c>
      <c r="B34">
        <f>'Post-MPC Taxes'!G33</f>
        <v>-294.87599999999998</v>
      </c>
      <c r="C34">
        <f>'Post-MPC Transfers'!P33</f>
        <v>172.74577500000004</v>
      </c>
      <c r="D34">
        <f t="shared" si="0"/>
        <v>-122.13022499999994</v>
      </c>
      <c r="E34">
        <f>'Accessory Variables'!F33</f>
        <v>1.42011834319526E-2</v>
      </c>
      <c r="F34">
        <f t="shared" si="1"/>
        <v>5.8026272081028729E-2</v>
      </c>
      <c r="G34">
        <f>'Accessory Variables'!C33</f>
        <v>8.4503707211673901E-3</v>
      </c>
      <c r="H34">
        <f t="shared" si="2"/>
        <v>3.4232354297990986E-2</v>
      </c>
      <c r="I34">
        <f>'Accessory Variables'!G33</f>
        <v>1324.8</v>
      </c>
      <c r="J34" s="6">
        <f>'Accessory Variables'!B33</f>
        <v>2164.3000000000002</v>
      </c>
      <c r="K34">
        <f t="shared" si="3"/>
        <v>1327.2842371680347</v>
      </c>
      <c r="L34">
        <f t="shared" si="4"/>
        <v>1.1231094313152579</v>
      </c>
      <c r="M34">
        <f t="shared" si="5"/>
        <v>-0.51710536062459256</v>
      </c>
      <c r="N34">
        <v>-0.46609271192132901</v>
      </c>
      <c r="O34" s="6">
        <f t="shared" si="6"/>
        <v>5.1012648703263552E-2</v>
      </c>
    </row>
    <row r="35" spans="1:15" x14ac:dyDescent="0.25">
      <c r="A35" t="s">
        <v>61</v>
      </c>
      <c r="B35">
        <f>'Post-MPC Taxes'!G34</f>
        <v>-303.5139999999999</v>
      </c>
      <c r="C35">
        <f>'Post-MPC Transfers'!P34</f>
        <v>176.01502499999998</v>
      </c>
      <c r="D35">
        <f t="shared" si="0"/>
        <v>-127.49897499999992</v>
      </c>
      <c r="E35">
        <f>'Accessory Variables'!F34</f>
        <v>1.64008816284196E-2</v>
      </c>
      <c r="F35">
        <f t="shared" si="1"/>
        <v>6.7235178999479395E-2</v>
      </c>
      <c r="G35">
        <f>'Accessory Variables'!C34</f>
        <v>8.5703384109654408E-3</v>
      </c>
      <c r="H35">
        <f t="shared" si="2"/>
        <v>3.4724581231176499E-2</v>
      </c>
      <c r="I35">
        <f>'Accessory Variables'!G34</f>
        <v>1354.1</v>
      </c>
      <c r="J35" s="6">
        <f>'Accessory Variables'!B34</f>
        <v>2202.8000000000002</v>
      </c>
      <c r="K35">
        <f t="shared" si="3"/>
        <v>1356.4190092780655</v>
      </c>
      <c r="L35">
        <f t="shared" si="4"/>
        <v>1.0914445449387808</v>
      </c>
      <c r="M35">
        <f t="shared" si="5"/>
        <v>-0.46079162082864183</v>
      </c>
      <c r="N35">
        <v>-0.42511618393172801</v>
      </c>
      <c r="O35" s="6">
        <f t="shared" si="6"/>
        <v>3.5675436896913826E-2</v>
      </c>
    </row>
    <row r="36" spans="1:15" x14ac:dyDescent="0.25">
      <c r="A36" t="s">
        <v>62</v>
      </c>
      <c r="B36">
        <f>'Post-MPC Taxes'!G35</f>
        <v>-313.56399999999996</v>
      </c>
      <c r="C36">
        <f>'Post-MPC Transfers'!P35</f>
        <v>178.88894999999999</v>
      </c>
      <c r="D36">
        <f t="shared" si="0"/>
        <v>-134.67504999999997</v>
      </c>
      <c r="E36">
        <f>'Accessory Variables'!F35</f>
        <v>2.0537024044901001E-2</v>
      </c>
      <c r="F36">
        <f t="shared" si="1"/>
        <v>8.4713537758392521E-2</v>
      </c>
      <c r="G36">
        <f>'Accessory Variables'!C35</f>
        <v>8.6284666647265008E-3</v>
      </c>
      <c r="H36">
        <f t="shared" si="2"/>
        <v>3.4963144396134016E-2</v>
      </c>
      <c r="I36">
        <f>'Accessory Variables'!G35</f>
        <v>1411.4</v>
      </c>
      <c r="J36" s="6">
        <f>'Accessory Variables'!B35</f>
        <v>2331.6</v>
      </c>
      <c r="K36">
        <f t="shared" si="3"/>
        <v>1414.8575048291507</v>
      </c>
      <c r="L36">
        <f t="shared" si="4"/>
        <v>1.180313841292741</v>
      </c>
      <c r="M36">
        <f t="shared" si="5"/>
        <v>-0.70268672575923063</v>
      </c>
      <c r="N36">
        <v>-0.62323856721163695</v>
      </c>
      <c r="O36" s="6">
        <f t="shared" si="6"/>
        <v>7.9448158547593684E-2</v>
      </c>
    </row>
    <row r="37" spans="1:15" x14ac:dyDescent="0.25">
      <c r="A37" t="s">
        <v>63</v>
      </c>
      <c r="B37">
        <f>'Post-MPC Taxes'!G36</f>
        <v>-323.50266666666658</v>
      </c>
      <c r="C37">
        <f>'Post-MPC Transfers'!P36</f>
        <v>182.33324999999999</v>
      </c>
      <c r="D37">
        <f t="shared" si="0"/>
        <v>-141.16941666666659</v>
      </c>
      <c r="E37">
        <f>'Accessory Variables'!F36</f>
        <v>1.75614024123492E-2</v>
      </c>
      <c r="F37">
        <f t="shared" si="1"/>
        <v>7.21177858363935E-2</v>
      </c>
      <c r="G37">
        <f>'Accessory Variables'!C36</f>
        <v>8.7710440139068292E-3</v>
      </c>
      <c r="H37">
        <f t="shared" si="2"/>
        <v>3.5548468320826698E-2</v>
      </c>
      <c r="I37">
        <f>'Accessory Variables'!G36</f>
        <v>1442.2</v>
      </c>
      <c r="J37" s="6">
        <f>'Accessory Variables'!B36</f>
        <v>2395.1</v>
      </c>
      <c r="K37">
        <f t="shared" si="3"/>
        <v>1445.1480431275884</v>
      </c>
      <c r="L37">
        <f t="shared" si="4"/>
        <v>1.0901882891515864</v>
      </c>
      <c r="M37">
        <f t="shared" si="5"/>
        <v>-0.53839756798684446</v>
      </c>
      <c r="N37">
        <v>-0.50139413624953399</v>
      </c>
      <c r="O37" s="6">
        <f t="shared" si="6"/>
        <v>3.7003431737310466E-2</v>
      </c>
    </row>
    <row r="38" spans="1:15" x14ac:dyDescent="0.25">
      <c r="A38" t="s">
        <v>64</v>
      </c>
      <c r="B38">
        <f>'Post-MPC Taxes'!G37</f>
        <v>-333.96533333333326</v>
      </c>
      <c r="C38">
        <f>'Post-MPC Transfers'!P37</f>
        <v>186.256575</v>
      </c>
      <c r="D38">
        <f t="shared" si="0"/>
        <v>-147.70875833333326</v>
      </c>
      <c r="E38">
        <f>'Accessory Variables'!F37</f>
        <v>1.8885886254759801E-2</v>
      </c>
      <c r="F38">
        <f t="shared" si="1"/>
        <v>7.771067705738921E-2</v>
      </c>
      <c r="G38">
        <f>'Accessory Variables'!C37</f>
        <v>8.8806898622850704E-3</v>
      </c>
      <c r="H38">
        <f t="shared" si="2"/>
        <v>3.5998767144792554E-2</v>
      </c>
      <c r="I38">
        <f>'Accessory Variables'!G37</f>
        <v>1481.4</v>
      </c>
      <c r="J38" s="6">
        <f>'Accessory Variables'!B37</f>
        <v>2476.9</v>
      </c>
      <c r="K38">
        <f t="shared" si="3"/>
        <v>1484.0195503133928</v>
      </c>
      <c r="L38">
        <f t="shared" si="4"/>
        <v>1.1132363952401745</v>
      </c>
      <c r="M38">
        <f t="shared" si="5"/>
        <v>-0.47219069988985712</v>
      </c>
      <c r="N38">
        <v>-0.43270325149720201</v>
      </c>
      <c r="O38" s="6">
        <f t="shared" si="6"/>
        <v>3.9487448392655111E-2</v>
      </c>
    </row>
    <row r="39" spans="1:15" x14ac:dyDescent="0.25">
      <c r="A39" t="s">
        <v>65</v>
      </c>
      <c r="B39">
        <f>'Post-MPC Taxes'!G38</f>
        <v>-344.25533333333328</v>
      </c>
      <c r="C39">
        <f>'Post-MPC Transfers'!P38</f>
        <v>190.45484999999996</v>
      </c>
      <c r="D39">
        <f t="shared" si="0"/>
        <v>-153.80048333333332</v>
      </c>
      <c r="E39">
        <f>'Accessory Variables'!F38</f>
        <v>1.8837216311522201E-2</v>
      </c>
      <c r="F39">
        <f t="shared" si="1"/>
        <v>7.7504772313699011E-2</v>
      </c>
      <c r="G39">
        <f>'Accessory Variables'!C38</f>
        <v>9.1143618529227997E-3</v>
      </c>
      <c r="H39">
        <f t="shared" si="2"/>
        <v>3.6958912442692782E-2</v>
      </c>
      <c r="I39">
        <f>'Accessory Variables'!G38</f>
        <v>1517.1</v>
      </c>
      <c r="J39" s="6">
        <f>'Accessory Variables'!B38</f>
        <v>2526.6</v>
      </c>
      <c r="K39">
        <f t="shared" si="3"/>
        <v>1519.0630320958728</v>
      </c>
      <c r="L39">
        <f t="shared" si="4"/>
        <v>1.0999361412383</v>
      </c>
      <c r="M39">
        <f t="shared" si="5"/>
        <v>-0.34250049679200378</v>
      </c>
      <c r="N39">
        <v>-0.31238162022441102</v>
      </c>
      <c r="O39" s="6">
        <f t="shared" si="6"/>
        <v>3.0118876567592767E-2</v>
      </c>
    </row>
    <row r="40" spans="1:15" x14ac:dyDescent="0.25">
      <c r="A40" t="s">
        <v>66</v>
      </c>
      <c r="B40">
        <f>'Post-MPC Taxes'!G39</f>
        <v>-354.3626666666666</v>
      </c>
      <c r="C40">
        <f>'Post-MPC Transfers'!P39</f>
        <v>195.20932499999998</v>
      </c>
      <c r="D40">
        <f t="shared" si="0"/>
        <v>-159.15334166666662</v>
      </c>
      <c r="E40">
        <f>'Accessory Variables'!F39</f>
        <v>2.7334043308484102E-2</v>
      </c>
      <c r="F40">
        <f t="shared" si="1"/>
        <v>0.11390132152196242</v>
      </c>
      <c r="G40">
        <f>'Accessory Variables'!C39</f>
        <v>8.7791996179291693E-3</v>
      </c>
      <c r="H40">
        <f t="shared" si="2"/>
        <v>3.5581957092033711E-2</v>
      </c>
      <c r="I40">
        <f>'Accessory Variables'!G39</f>
        <v>1557.6</v>
      </c>
      <c r="J40" s="6">
        <f>'Accessory Variables'!B39</f>
        <v>2591.1999999999998</v>
      </c>
      <c r="K40">
        <f t="shared" si="3"/>
        <v>1557.3986241165167</v>
      </c>
      <c r="L40">
        <f t="shared" si="4"/>
        <v>1.1111352375485408</v>
      </c>
      <c r="M40">
        <f t="shared" si="5"/>
        <v>3.4534185106899241E-2</v>
      </c>
      <c r="N40">
        <v>3.8382750445053959E-2</v>
      </c>
      <c r="O40" s="6">
        <f t="shared" si="6"/>
        <v>3.8485653381547177E-3</v>
      </c>
    </row>
    <row r="41" spans="1:15" x14ac:dyDescent="0.25">
      <c r="A41" t="s">
        <v>67</v>
      </c>
      <c r="B41">
        <f>'Post-MPC Taxes'!G40</f>
        <v>-365.36666666666656</v>
      </c>
      <c r="C41">
        <f>'Post-MPC Transfers'!P40</f>
        <v>201.34327499999998</v>
      </c>
      <c r="D41">
        <f t="shared" si="0"/>
        <v>-164.02339166666658</v>
      </c>
      <c r="E41">
        <f>'Accessory Variables'!F40</f>
        <v>2.4821469707440699E-2</v>
      </c>
      <c r="F41">
        <f t="shared" si="1"/>
        <v>0.10304406112816422</v>
      </c>
      <c r="G41">
        <f>'Accessory Variables'!C40</f>
        <v>8.2989862983178196E-3</v>
      </c>
      <c r="H41">
        <f t="shared" si="2"/>
        <v>3.3611475288358728E-2</v>
      </c>
      <c r="I41">
        <f>'Accessory Variables'!G40</f>
        <v>1611.9</v>
      </c>
      <c r="J41" s="6">
        <f>'Accessory Variables'!B40</f>
        <v>2667.6</v>
      </c>
      <c r="K41">
        <f t="shared" si="3"/>
        <v>1611.4988187491599</v>
      </c>
      <c r="L41">
        <f t="shared" si="4"/>
        <v>1.1469081189237933</v>
      </c>
      <c r="M41">
        <f t="shared" si="5"/>
        <v>6.896780417251927E-2</v>
      </c>
      <c r="N41">
        <v>6.73736759369995E-2</v>
      </c>
      <c r="O41" s="6">
        <f t="shared" si="6"/>
        <v>-1.5941282355197706E-3</v>
      </c>
    </row>
    <row r="42" spans="1:15" x14ac:dyDescent="0.25">
      <c r="A42" t="s">
        <v>68</v>
      </c>
      <c r="B42">
        <f>'Post-MPC Taxes'!G41</f>
        <v>-376.66533333333331</v>
      </c>
      <c r="C42">
        <f>'Post-MPC Transfers'!P41</f>
        <v>208.32367500000004</v>
      </c>
      <c r="D42">
        <f t="shared" si="0"/>
        <v>-168.34165833333327</v>
      </c>
      <c r="E42">
        <f>'Accessory Variables'!F41</f>
        <v>2.41921888170833E-2</v>
      </c>
      <c r="F42">
        <f t="shared" si="1"/>
        <v>0.10033730487373305</v>
      </c>
      <c r="G42">
        <f>'Accessory Variables'!C41</f>
        <v>7.6782853670662697E-3</v>
      </c>
      <c r="H42">
        <f t="shared" si="2"/>
        <v>3.1068692067152348E-2</v>
      </c>
      <c r="I42">
        <f>'Accessory Variables'!G41</f>
        <v>1655</v>
      </c>
      <c r="J42" s="6">
        <f>'Accessory Variables'!B41</f>
        <v>2723.9</v>
      </c>
      <c r="K42">
        <f t="shared" si="3"/>
        <v>1654.0907633969575</v>
      </c>
      <c r="L42">
        <f t="shared" si="4"/>
        <v>1.1113212309488005</v>
      </c>
      <c r="M42">
        <f t="shared" si="5"/>
        <v>0.14826117690723359</v>
      </c>
      <c r="N42">
        <v>0.14123077606703621</v>
      </c>
      <c r="O42" s="6">
        <f t="shared" si="6"/>
        <v>-7.0304008401973761E-3</v>
      </c>
    </row>
    <row r="43" spans="1:15" x14ac:dyDescent="0.25">
      <c r="A43" t="s">
        <v>69</v>
      </c>
      <c r="B43">
        <f>'Post-MPC Taxes'!G42</f>
        <v>-386.91333333333324</v>
      </c>
      <c r="C43">
        <f>'Post-MPC Transfers'!P42</f>
        <v>216.808425</v>
      </c>
      <c r="D43">
        <f t="shared" si="0"/>
        <v>-170.10490833333324</v>
      </c>
      <c r="E43">
        <f>'Accessory Variables'!F42</f>
        <v>3.00128940221118E-2</v>
      </c>
      <c r="F43">
        <f t="shared" si="1"/>
        <v>0.12556516964269449</v>
      </c>
      <c r="G43">
        <f>'Accessory Variables'!C42</f>
        <v>6.8934327376384301E-3</v>
      </c>
      <c r="H43">
        <f t="shared" si="2"/>
        <v>2.7860159985660049E-2</v>
      </c>
      <c r="I43">
        <f>'Accessory Variables'!G42</f>
        <v>1702.3</v>
      </c>
      <c r="J43" s="6">
        <f>'Accessory Variables'!B42</f>
        <v>2789.8</v>
      </c>
      <c r="K43">
        <f t="shared" si="3"/>
        <v>1697.8503777502717</v>
      </c>
      <c r="L43">
        <f t="shared" si="4"/>
        <v>1.1193152070522996</v>
      </c>
      <c r="M43">
        <f t="shared" si="5"/>
        <v>0.71131063626653113</v>
      </c>
      <c r="N43">
        <v>0.65909552850530395</v>
      </c>
      <c r="O43" s="6">
        <f t="shared" si="6"/>
        <v>-5.2215107761227175E-2</v>
      </c>
    </row>
    <row r="44" spans="1:15" x14ac:dyDescent="0.25">
      <c r="A44" t="s">
        <v>70</v>
      </c>
      <c r="B44">
        <f>'Post-MPC Taxes'!G43</f>
        <v>-395.76333333333332</v>
      </c>
      <c r="C44">
        <f>'Post-MPC Transfers'!P43</f>
        <v>225.58657499999998</v>
      </c>
      <c r="D44">
        <f t="shared" si="0"/>
        <v>-170.17675833333334</v>
      </c>
      <c r="E44">
        <f>'Accessory Variables'!F43</f>
        <v>2.44772939139699E-2</v>
      </c>
      <c r="F44">
        <f t="shared" si="1"/>
        <v>0.10156302322582089</v>
      </c>
      <c r="G44">
        <f>'Accessory Variables'!C43</f>
        <v>6.0432007186508301E-3</v>
      </c>
      <c r="H44">
        <f t="shared" si="2"/>
        <v>2.4392808655296028E-2</v>
      </c>
      <c r="I44">
        <f>'Accessory Variables'!G43</f>
        <v>1704.7</v>
      </c>
      <c r="J44" s="6">
        <f>'Accessory Variables'!B43</f>
        <v>2797.4</v>
      </c>
      <c r="K44">
        <f t="shared" si="3"/>
        <v>1699.5801640582301</v>
      </c>
      <c r="L44">
        <f t="shared" si="4"/>
        <v>1.0056513664060678</v>
      </c>
      <c r="M44">
        <f t="shared" si="5"/>
        <v>0.73291212796290139</v>
      </c>
      <c r="N44">
        <v>0.73828528973264307</v>
      </c>
      <c r="O44" s="6">
        <f t="shared" si="6"/>
        <v>5.3731617697416745E-3</v>
      </c>
    </row>
    <row r="45" spans="1:15" x14ac:dyDescent="0.25">
      <c r="A45" t="s">
        <v>71</v>
      </c>
      <c r="B45">
        <f>'Post-MPC Taxes'!G44</f>
        <v>-406.05733333333325</v>
      </c>
      <c r="C45">
        <f>'Post-MPC Transfers'!P44</f>
        <v>238.01332500000001</v>
      </c>
      <c r="D45">
        <f t="shared" si="0"/>
        <v>-168.04400833333324</v>
      </c>
      <c r="E45">
        <f>'Accessory Variables'!F44</f>
        <v>2.3398502495840301E-2</v>
      </c>
      <c r="F45">
        <f t="shared" si="1"/>
        <v>9.6930491019808995E-2</v>
      </c>
      <c r="G45">
        <f>'Accessory Variables'!C44</f>
        <v>5.1951565987957702E-3</v>
      </c>
      <c r="H45">
        <f t="shared" si="2"/>
        <v>2.0943125898016834E-2</v>
      </c>
      <c r="I45">
        <f>'Accessory Variables'!G44</f>
        <v>1763.8</v>
      </c>
      <c r="J45" s="6">
        <f>'Accessory Variables'!B44</f>
        <v>2856.5</v>
      </c>
      <c r="K45">
        <f t="shared" si="3"/>
        <v>1756.8012737863862</v>
      </c>
      <c r="L45">
        <f t="shared" si="4"/>
        <v>1.1460551272449895</v>
      </c>
      <c r="M45">
        <f t="shared" si="5"/>
        <v>1.1165148807513621</v>
      </c>
      <c r="N45">
        <v>1.004797209064157</v>
      </c>
      <c r="O45" s="6">
        <f t="shared" si="6"/>
        <v>-0.11171767168720503</v>
      </c>
    </row>
    <row r="46" spans="1:15" x14ac:dyDescent="0.25">
      <c r="A46" t="s">
        <v>72</v>
      </c>
      <c r="B46">
        <f>'Post-MPC Taxes'!G45</f>
        <v>-417.87866666666662</v>
      </c>
      <c r="C46">
        <f>'Post-MPC Transfers'!P45</f>
        <v>248.88149999999999</v>
      </c>
      <c r="D46">
        <f t="shared" si="0"/>
        <v>-168.99716666666663</v>
      </c>
      <c r="E46">
        <f>'Accessory Variables'!F45</f>
        <v>2.4743420384107501E-2</v>
      </c>
      <c r="F46">
        <f t="shared" si="1"/>
        <v>0.10270807281946626</v>
      </c>
      <c r="G46">
        <f>'Accessory Variables'!C45</f>
        <v>5.39711167041279E-3</v>
      </c>
      <c r="H46">
        <f t="shared" si="2"/>
        <v>2.1763849262292911E-2</v>
      </c>
      <c r="I46">
        <f>'Accessory Variables'!G45</f>
        <v>1831.9</v>
      </c>
      <c r="J46" s="6">
        <f>'Accessory Variables'!B45</f>
        <v>2985.6</v>
      </c>
      <c r="K46">
        <f t="shared" si="3"/>
        <v>1827.7882225135925</v>
      </c>
      <c r="L46">
        <f t="shared" si="4"/>
        <v>1.1636160355778602</v>
      </c>
      <c r="M46">
        <f t="shared" si="5"/>
        <v>0.63885928272650305</v>
      </c>
      <c r="N46">
        <v>0.57945025559792385</v>
      </c>
      <c r="O46" s="6">
        <f t="shared" si="6"/>
        <v>-5.9409027128579206E-2</v>
      </c>
    </row>
    <row r="47" spans="1:15" x14ac:dyDescent="0.25">
      <c r="A47" t="s">
        <v>73</v>
      </c>
      <c r="B47">
        <f>'Post-MPC Taxes'!G46</f>
        <v>-433.47133333333329</v>
      </c>
      <c r="C47">
        <f>'Post-MPC Transfers'!P46</f>
        <v>258.01695000000001</v>
      </c>
      <c r="D47">
        <f t="shared" si="0"/>
        <v>-175.45438333333328</v>
      </c>
      <c r="E47">
        <f>'Accessory Variables'!F46</f>
        <v>2.5930884029947001E-2</v>
      </c>
      <c r="F47">
        <f t="shared" si="1"/>
        <v>0.1078281975558073</v>
      </c>
      <c r="G47">
        <f>'Accessory Variables'!C46</f>
        <v>5.6358768406961097E-3</v>
      </c>
      <c r="H47">
        <f t="shared" si="2"/>
        <v>2.2734803070114218E-2</v>
      </c>
      <c r="I47">
        <f>'Accessory Variables'!G46</f>
        <v>1885.7</v>
      </c>
      <c r="J47" s="6">
        <f>'Accessory Variables'!B46</f>
        <v>3124.2</v>
      </c>
      <c r="K47">
        <f t="shared" si="3"/>
        <v>1886.822523518684</v>
      </c>
      <c r="L47">
        <f t="shared" si="4"/>
        <v>1.1227507495258562</v>
      </c>
      <c r="M47">
        <f t="shared" si="5"/>
        <v>-0.16150565678946624</v>
      </c>
      <c r="N47">
        <v>-0.14593217014982002</v>
      </c>
      <c r="O47" s="6">
        <f t="shared" si="6"/>
        <v>1.5573486639646222E-2</v>
      </c>
    </row>
    <row r="48" spans="1:15" x14ac:dyDescent="0.25">
      <c r="A48" t="s">
        <v>74</v>
      </c>
      <c r="B48">
        <f>'Post-MPC Taxes'!G47</f>
        <v>-448.07799999999997</v>
      </c>
      <c r="C48">
        <f>'Post-MPC Transfers'!P47</f>
        <v>267.47055</v>
      </c>
      <c r="D48">
        <f t="shared" si="0"/>
        <v>-180.60744999999997</v>
      </c>
      <c r="E48">
        <f>'Accessory Variables'!F47</f>
        <v>1.6769766093176298E-2</v>
      </c>
      <c r="F48">
        <f t="shared" si="1"/>
        <v>6.8785358102711136E-2</v>
      </c>
      <c r="G48">
        <f>'Accessory Variables'!C47</f>
        <v>6.4429387255227101E-3</v>
      </c>
      <c r="H48">
        <f t="shared" si="2"/>
        <v>2.6021895204974888E-2</v>
      </c>
      <c r="I48">
        <f>'Accessory Variables'!G47</f>
        <v>1917.5</v>
      </c>
      <c r="J48" s="6">
        <f>'Accessory Variables'!B47</f>
        <v>3162.5</v>
      </c>
      <c r="K48">
        <f t="shared" si="3"/>
        <v>1918.5802958572031</v>
      </c>
      <c r="L48">
        <f t="shared" si="4"/>
        <v>1.0691806399051942</v>
      </c>
      <c r="M48">
        <f t="shared" si="5"/>
        <v>-0.1462144351928972</v>
      </c>
      <c r="N48">
        <v>-0.13352895165821299</v>
      </c>
      <c r="O48" s="6">
        <f t="shared" si="6"/>
        <v>1.2685483534684211E-2</v>
      </c>
    </row>
    <row r="49" spans="1:15" x14ac:dyDescent="0.25">
      <c r="A49" t="s">
        <v>75</v>
      </c>
      <c r="B49">
        <f>'Post-MPC Taxes'!G48</f>
        <v>-461.08600000000001</v>
      </c>
      <c r="C49">
        <f>'Post-MPC Transfers'!P48</f>
        <v>274.70542499999999</v>
      </c>
      <c r="D49">
        <f t="shared" si="0"/>
        <v>-186.38057500000002</v>
      </c>
      <c r="E49">
        <f>'Accessory Variables'!F48</f>
        <v>1.6493179333618501E-2</v>
      </c>
      <c r="F49">
        <f t="shared" si="1"/>
        <v>6.7622887345333726E-2</v>
      </c>
      <c r="G49">
        <f>'Accessory Variables'!C48</f>
        <v>6.7984921632167098E-3</v>
      </c>
      <c r="H49">
        <f t="shared" si="2"/>
        <v>2.7472544654785658E-2</v>
      </c>
      <c r="I49">
        <f>'Accessory Variables'!G48</f>
        <v>1958.1</v>
      </c>
      <c r="J49" s="6">
        <f>'Accessory Variables'!B48</f>
        <v>3260.6</v>
      </c>
      <c r="K49">
        <f t="shared" si="3"/>
        <v>1959.6664756047189</v>
      </c>
      <c r="L49">
        <f t="shared" si="4"/>
        <v>1.0874216596380639</v>
      </c>
      <c r="M49">
        <f t="shared" si="5"/>
        <v>-0.20922096423154907</v>
      </c>
      <c r="N49">
        <v>-0.19464616991260503</v>
      </c>
      <c r="O49" s="6">
        <f t="shared" si="6"/>
        <v>1.457479431894404E-2</v>
      </c>
    </row>
    <row r="50" spans="1:15" x14ac:dyDescent="0.25">
      <c r="A50" t="s">
        <v>76</v>
      </c>
      <c r="B50">
        <f>'Post-MPC Taxes'!G49</f>
        <v>-471.33333333333331</v>
      </c>
      <c r="C50">
        <f>'Post-MPC Transfers'!P49</f>
        <v>281.78167499999995</v>
      </c>
      <c r="D50">
        <f t="shared" si="0"/>
        <v>-189.55165833333336</v>
      </c>
      <c r="E50">
        <f>'Accessory Variables'!F49</f>
        <v>1.5313756663237799E-2</v>
      </c>
      <c r="F50">
        <f t="shared" si="1"/>
        <v>6.267651349359582E-2</v>
      </c>
      <c r="G50">
        <f>'Accessory Variables'!C49</f>
        <v>7.1204298532561196E-3</v>
      </c>
      <c r="H50">
        <f t="shared" si="2"/>
        <v>2.8787369149359643E-2</v>
      </c>
      <c r="I50">
        <f>'Accessory Variables'!G49</f>
        <v>1974.4</v>
      </c>
      <c r="J50" s="6">
        <f>'Accessory Variables'!B49</f>
        <v>3280.8</v>
      </c>
      <c r="K50">
        <f t="shared" si="3"/>
        <v>1973.3897867507321</v>
      </c>
      <c r="L50">
        <f t="shared" si="4"/>
        <v>1.0337156699924184</v>
      </c>
      <c r="M50">
        <f t="shared" si="5"/>
        <v>0.12722166257128309</v>
      </c>
      <c r="N50">
        <v>0.12669207701858629</v>
      </c>
      <c r="O50" s="6">
        <f t="shared" si="6"/>
        <v>-5.2958555269680407E-4</v>
      </c>
    </row>
    <row r="51" spans="1:15" x14ac:dyDescent="0.25">
      <c r="A51" t="s">
        <v>77</v>
      </c>
      <c r="B51">
        <f>'Post-MPC Taxes'!G50</f>
        <v>-480.02933333333323</v>
      </c>
      <c r="C51">
        <f>'Post-MPC Transfers'!P50</f>
        <v>288.75869999999998</v>
      </c>
      <c r="D51">
        <f t="shared" si="0"/>
        <v>-191.27063333333325</v>
      </c>
      <c r="E51">
        <f>'Accessory Variables'!F50</f>
        <v>1.27109862527921E-2</v>
      </c>
      <c r="F51">
        <f t="shared" si="1"/>
        <v>5.1821600958949832E-2</v>
      </c>
      <c r="G51">
        <f>'Accessory Variables'!C50</f>
        <v>7.3570655222341399E-3</v>
      </c>
      <c r="H51">
        <f t="shared" si="2"/>
        <v>2.9754616343466322E-2</v>
      </c>
      <c r="I51">
        <f>'Accessory Variables'!G50</f>
        <v>2014.2</v>
      </c>
      <c r="J51" s="6">
        <f>'Accessory Variables'!B50</f>
        <v>3274.3</v>
      </c>
      <c r="K51">
        <f t="shared" si="3"/>
        <v>2012.1150425065246</v>
      </c>
      <c r="L51">
        <f t="shared" si="4"/>
        <v>1.083103095669232</v>
      </c>
      <c r="M51">
        <f t="shared" si="5"/>
        <v>0.27544452296475702</v>
      </c>
      <c r="N51">
        <v>0.25661381739148181</v>
      </c>
      <c r="O51" s="6">
        <f t="shared" si="6"/>
        <v>-1.8830705573275208E-2</v>
      </c>
    </row>
    <row r="52" spans="1:15" x14ac:dyDescent="0.25">
      <c r="A52" t="s">
        <v>78</v>
      </c>
      <c r="B52">
        <f>'Post-MPC Taxes'!G51</f>
        <v>-489.05999999999995</v>
      </c>
      <c r="C52">
        <f>'Post-MPC Transfers'!P51</f>
        <v>297.04095000000001</v>
      </c>
      <c r="D52">
        <f t="shared" si="0"/>
        <v>-192.01904999999994</v>
      </c>
      <c r="E52">
        <f>'Accessory Variables'!F51</f>
        <v>9.6182268810114397E-3</v>
      </c>
      <c r="F52">
        <f t="shared" si="1"/>
        <v>3.9031536951975143E-2</v>
      </c>
      <c r="G52">
        <f>'Accessory Variables'!C51</f>
        <v>7.49757202978296E-3</v>
      </c>
      <c r="H52">
        <f t="shared" si="2"/>
        <v>3.0329258658800429E-2</v>
      </c>
      <c r="I52">
        <f>'Accessory Variables'!G51</f>
        <v>2039.6</v>
      </c>
      <c r="J52" s="6">
        <f>'Accessory Variables'!B51</f>
        <v>3332</v>
      </c>
      <c r="K52">
        <f t="shared" si="3"/>
        <v>2037.0746669689929</v>
      </c>
      <c r="L52">
        <f t="shared" si="4"/>
        <v>1.0514040525919062</v>
      </c>
      <c r="M52">
        <f t="shared" si="5"/>
        <v>0.31815345080596175</v>
      </c>
      <c r="N52">
        <v>0.3107570061164463</v>
      </c>
      <c r="O52" s="6">
        <f t="shared" si="6"/>
        <v>-7.3964446895154468E-3</v>
      </c>
    </row>
    <row r="53" spans="1:15" x14ac:dyDescent="0.25">
      <c r="A53" t="s">
        <v>79</v>
      </c>
      <c r="B53">
        <f>'Post-MPC Taxes'!G52</f>
        <v>-496.214</v>
      </c>
      <c r="C53">
        <f>'Post-MPC Transfers'!P52</f>
        <v>304.54582499999998</v>
      </c>
      <c r="D53">
        <f t="shared" si="0"/>
        <v>-191.66817500000002</v>
      </c>
      <c r="E53">
        <f>'Accessory Variables'!F52</f>
        <v>1.5787577136165101E-2</v>
      </c>
      <c r="F53">
        <f t="shared" si="1"/>
        <v>6.4661596282332479E-2</v>
      </c>
      <c r="G53">
        <f>'Accessory Variables'!C52</f>
        <v>7.59601048789271E-3</v>
      </c>
      <c r="H53">
        <f t="shared" si="2"/>
        <v>3.0731994673022234E-2</v>
      </c>
      <c r="I53">
        <f>'Accessory Variables'!G52</f>
        <v>2085.6999999999998</v>
      </c>
      <c r="J53" s="6">
        <f>'Accessory Variables'!B52</f>
        <v>3366.3</v>
      </c>
      <c r="K53">
        <f t="shared" si="3"/>
        <v>2080.8590307188365</v>
      </c>
      <c r="L53">
        <f t="shared" si="4"/>
        <v>1.0935215633236564</v>
      </c>
      <c r="M53">
        <f t="shared" si="5"/>
        <v>0.62683688792486736</v>
      </c>
      <c r="N53">
        <v>0.58488894382113765</v>
      </c>
      <c r="O53" s="6">
        <f t="shared" si="6"/>
        <v>-4.1947944103729706E-2</v>
      </c>
    </row>
    <row r="54" spans="1:15" x14ac:dyDescent="0.25">
      <c r="A54" t="s">
        <v>80</v>
      </c>
      <c r="B54">
        <f>'Post-MPC Taxes'!G53</f>
        <v>-502.39199999999994</v>
      </c>
      <c r="C54">
        <f>'Post-MPC Transfers'!P53</f>
        <v>315.10305</v>
      </c>
      <c r="D54">
        <f t="shared" si="0"/>
        <v>-187.28894999999994</v>
      </c>
      <c r="E54">
        <f>'Accessory Variables'!F53</f>
        <v>1.10413941422964E-2</v>
      </c>
      <c r="F54">
        <f t="shared" si="1"/>
        <v>4.4902450070205324E-2</v>
      </c>
      <c r="G54">
        <f>'Accessory Variables'!C53</f>
        <v>7.7045729957268003E-3</v>
      </c>
      <c r="H54">
        <f t="shared" si="2"/>
        <v>3.1176287564376182E-2</v>
      </c>
      <c r="I54">
        <f>'Accessory Variables'!G53</f>
        <v>2145.6</v>
      </c>
      <c r="J54" s="6">
        <f>'Accessory Variables'!B53</f>
        <v>3402.6</v>
      </c>
      <c r="K54">
        <f t="shared" si="3"/>
        <v>2137.6277696900452</v>
      </c>
      <c r="L54">
        <f t="shared" si="4"/>
        <v>1.1199217456373136</v>
      </c>
      <c r="M54">
        <f t="shared" si="5"/>
        <v>1.0437472693907974</v>
      </c>
      <c r="N54">
        <v>0.95004396832218996</v>
      </c>
      <c r="O54" s="6">
        <f t="shared" si="6"/>
        <v>-9.370330106860747E-2</v>
      </c>
    </row>
    <row r="55" spans="1:15" x14ac:dyDescent="0.25">
      <c r="A55" t="s">
        <v>81</v>
      </c>
      <c r="B55">
        <f>'Post-MPC Taxes'!G54</f>
        <v>-506.40599999999995</v>
      </c>
      <c r="C55">
        <f>'Post-MPC Transfers'!P54</f>
        <v>324.99292500000001</v>
      </c>
      <c r="D55">
        <f t="shared" si="0"/>
        <v>-181.41307499999994</v>
      </c>
      <c r="E55">
        <f>'Accessory Variables'!F54</f>
        <v>8.2673625578386593E-3</v>
      </c>
      <c r="F55">
        <f t="shared" si="1"/>
        <v>3.3481810878190466E-2</v>
      </c>
      <c r="G55">
        <f>'Accessory Variables'!C54</f>
        <v>7.6456664008406304E-3</v>
      </c>
      <c r="H55">
        <f t="shared" si="2"/>
        <v>3.0935194055636384E-2</v>
      </c>
      <c r="I55">
        <f>'Accessory Variables'!G54</f>
        <v>2184.6</v>
      </c>
      <c r="J55" s="6">
        <f>'Accessory Variables'!B54</f>
        <v>3473.4</v>
      </c>
      <c r="K55">
        <f t="shared" si="3"/>
        <v>2175.7437905150091</v>
      </c>
      <c r="L55">
        <f t="shared" si="4"/>
        <v>1.0747134280983706</v>
      </c>
      <c r="M55">
        <f t="shared" si="5"/>
        <v>1.0894416172337684</v>
      </c>
      <c r="N55">
        <v>1.043318283250527</v>
      </c>
      <c r="O55" s="6">
        <f t="shared" si="6"/>
        <v>-4.6123333983241421E-2</v>
      </c>
    </row>
    <row r="56" spans="1:15" x14ac:dyDescent="0.25">
      <c r="A56" t="s">
        <v>82</v>
      </c>
      <c r="B56">
        <f>'Post-MPC Taxes'!G55</f>
        <v>-512.51800000000003</v>
      </c>
      <c r="C56">
        <f>'Post-MPC Transfers'!P55</f>
        <v>333.86512500000003</v>
      </c>
      <c r="D56">
        <f t="shared" si="0"/>
        <v>-178.65287499999999</v>
      </c>
      <c r="E56">
        <f>'Accessory Variables'!F55</f>
        <v>9.1348036017226998E-3</v>
      </c>
      <c r="F56">
        <f t="shared" si="1"/>
        <v>3.70429381924271E-2</v>
      </c>
      <c r="G56">
        <f>'Accessory Variables'!C55</f>
        <v>7.7886511814881897E-3</v>
      </c>
      <c r="H56">
        <f t="shared" si="2"/>
        <v>3.1520476863828195E-2</v>
      </c>
      <c r="I56">
        <f>'Accessory Variables'!G55</f>
        <v>2249.4</v>
      </c>
      <c r="J56" s="6">
        <f>'Accessory Variables'!B55</f>
        <v>3578.8</v>
      </c>
      <c r="K56">
        <f t="shared" si="3"/>
        <v>2243.5696640281544</v>
      </c>
      <c r="L56">
        <f t="shared" si="4"/>
        <v>1.1240329592771734</v>
      </c>
      <c r="M56">
        <f t="shared" si="5"/>
        <v>0.72963611294237163</v>
      </c>
      <c r="N56">
        <v>0.67348849927210108</v>
      </c>
      <c r="O56" s="6">
        <f t="shared" si="6"/>
        <v>-5.6147613670270546E-2</v>
      </c>
    </row>
    <row r="57" spans="1:15" x14ac:dyDescent="0.25">
      <c r="A57" t="s">
        <v>83</v>
      </c>
      <c r="B57">
        <f>'Post-MPC Taxes'!G56</f>
        <v>-516.63333333333333</v>
      </c>
      <c r="C57">
        <f>'Post-MPC Transfers'!P56</f>
        <v>337.71217500000006</v>
      </c>
      <c r="D57">
        <f t="shared" si="0"/>
        <v>-178.92115833333327</v>
      </c>
      <c r="E57">
        <f>'Accessory Variables'!F56</f>
        <v>1.31471184102763E-2</v>
      </c>
      <c r="F57">
        <f t="shared" si="1"/>
        <v>5.3634673597367177E-2</v>
      </c>
      <c r="G57">
        <f>'Accessory Variables'!C56</f>
        <v>7.9652967353500692E-3</v>
      </c>
      <c r="H57">
        <f t="shared" si="2"/>
        <v>3.2243888142621913E-2</v>
      </c>
      <c r="I57">
        <f>'Accessory Variables'!G56</f>
        <v>2319.9</v>
      </c>
      <c r="J57" s="6">
        <f>'Accessory Variables'!B56</f>
        <v>3689.2</v>
      </c>
      <c r="K57">
        <f t="shared" si="3"/>
        <v>2316.3964896693733</v>
      </c>
      <c r="L57">
        <f t="shared" si="4"/>
        <v>1.1313846869732325</v>
      </c>
      <c r="M57">
        <f t="shared" si="5"/>
        <v>0.42880274808699337</v>
      </c>
      <c r="N57">
        <v>0.39628263686053394</v>
      </c>
      <c r="O57" s="6">
        <f t="shared" si="6"/>
        <v>-3.2520111226459425E-2</v>
      </c>
    </row>
    <row r="58" spans="1:15" x14ac:dyDescent="0.25">
      <c r="A58" t="s">
        <v>84</v>
      </c>
      <c r="B58">
        <f>'Post-MPC Taxes'!G57</f>
        <v>-521.9373333333333</v>
      </c>
      <c r="C58">
        <f>'Post-MPC Transfers'!P57</f>
        <v>338.80095</v>
      </c>
      <c r="D58">
        <f t="shared" si="0"/>
        <v>-183.1363833333333</v>
      </c>
      <c r="E58">
        <f>'Accessory Variables'!F57</f>
        <v>6.5946221919672698E-3</v>
      </c>
      <c r="F58">
        <f t="shared" si="1"/>
        <v>2.664057208549675E-2</v>
      </c>
      <c r="G58">
        <f>'Accessory Variables'!C57</f>
        <v>8.2486211075658601E-3</v>
      </c>
      <c r="H58">
        <f t="shared" si="2"/>
        <v>3.3404972497206087E-2</v>
      </c>
      <c r="I58">
        <f>'Accessory Variables'!G57</f>
        <v>2372.5</v>
      </c>
      <c r="J58" s="6">
        <f>'Accessory Variables'!B57</f>
        <v>3794.7</v>
      </c>
      <c r="K58">
        <f t="shared" si="3"/>
        <v>2374.0594547154242</v>
      </c>
      <c r="L58">
        <f t="shared" si="4"/>
        <v>1.0938249486302469</v>
      </c>
      <c r="M58">
        <f t="shared" si="5"/>
        <v>-0.17998292637349395</v>
      </c>
      <c r="N58">
        <v>-0.16650288873319996</v>
      </c>
      <c r="O58" s="6">
        <f t="shared" si="6"/>
        <v>1.3480037640293985E-2</v>
      </c>
    </row>
    <row r="59" spans="1:15" x14ac:dyDescent="0.25">
      <c r="A59" t="s">
        <v>85</v>
      </c>
      <c r="B59">
        <f>'Post-MPC Taxes'!G58</f>
        <v>-531.16733333333332</v>
      </c>
      <c r="C59">
        <f>'Post-MPC Transfers'!P58</f>
        <v>341.61075000000005</v>
      </c>
      <c r="D59">
        <f t="shared" si="0"/>
        <v>-189.55658333333326</v>
      </c>
      <c r="E59">
        <f>'Accessory Variables'!F58</f>
        <v>1.0820406610592101E-2</v>
      </c>
      <c r="F59">
        <f t="shared" si="1"/>
        <v>4.3989194810415189E-2</v>
      </c>
      <c r="G59">
        <f>'Accessory Variables'!C58</f>
        <v>8.5245740779353908E-3</v>
      </c>
      <c r="H59">
        <f t="shared" si="2"/>
        <v>3.4536789639074916E-2</v>
      </c>
      <c r="I59">
        <f>'Accessory Variables'!G58</f>
        <v>2418.1999999999998</v>
      </c>
      <c r="J59" s="6">
        <f>'Accessory Variables'!B58</f>
        <v>3908.1</v>
      </c>
      <c r="K59">
        <f t="shared" si="3"/>
        <v>2421.0774302010495</v>
      </c>
      <c r="L59">
        <f t="shared" si="4"/>
        <v>1.0793044879277052</v>
      </c>
      <c r="M59">
        <f t="shared" si="5"/>
        <v>-0.31843308277545163</v>
      </c>
      <c r="N59">
        <v>-0.30084489770245715</v>
      </c>
      <c r="O59" s="6">
        <f t="shared" si="6"/>
        <v>1.7588185072994478E-2</v>
      </c>
    </row>
    <row r="60" spans="1:15" x14ac:dyDescent="0.25">
      <c r="A60" t="s">
        <v>86</v>
      </c>
      <c r="B60">
        <f>'Post-MPC Taxes'!G59</f>
        <v>-541.22866666666664</v>
      </c>
      <c r="C60">
        <f>'Post-MPC Transfers'!P59</f>
        <v>344.39310000000006</v>
      </c>
      <c r="D60">
        <f t="shared" si="0"/>
        <v>-196.83556666666658</v>
      </c>
      <c r="E60">
        <f>'Accessory Variables'!F59</f>
        <v>9.6801170813296498E-3</v>
      </c>
      <c r="F60">
        <f t="shared" si="1"/>
        <v>3.928633339471177E-2</v>
      </c>
      <c r="G60">
        <f>'Accessory Variables'!C59</f>
        <v>8.7930531231759108E-3</v>
      </c>
      <c r="H60">
        <f t="shared" si="2"/>
        <v>3.5638844607606135E-2</v>
      </c>
      <c r="I60">
        <f>'Accessory Variables'!G59</f>
        <v>2475.9</v>
      </c>
      <c r="J60" s="6">
        <f>'Accessory Variables'!B59</f>
        <v>4009.6</v>
      </c>
      <c r="K60">
        <f t="shared" si="3"/>
        <v>2479.6772723060321</v>
      </c>
      <c r="L60">
        <f t="shared" si="4"/>
        <v>1.0989135590103838</v>
      </c>
      <c r="M60">
        <f t="shared" si="5"/>
        <v>-0.41504433625999287</v>
      </c>
      <c r="N60">
        <v>-0.38438831363358833</v>
      </c>
      <c r="O60" s="6">
        <f t="shared" si="6"/>
        <v>3.0656022626404544E-2</v>
      </c>
    </row>
    <row r="61" spans="1:15" x14ac:dyDescent="0.25">
      <c r="A61" t="s">
        <v>87</v>
      </c>
      <c r="B61">
        <f>'Post-MPC Taxes'!G60</f>
        <v>-552.06533333333323</v>
      </c>
      <c r="C61">
        <f>'Post-MPC Transfers'!P60</f>
        <v>347.68529999999998</v>
      </c>
      <c r="D61">
        <f t="shared" si="0"/>
        <v>-204.38003333333324</v>
      </c>
      <c r="E61">
        <f>'Accessory Variables'!F60</f>
        <v>7.7236866626633196E-3</v>
      </c>
      <c r="F61">
        <f t="shared" si="1"/>
        <v>3.1254525259872157E-2</v>
      </c>
      <c r="G61">
        <f>'Accessory Variables'!C60</f>
        <v>8.9334153133926505E-3</v>
      </c>
      <c r="H61">
        <f t="shared" si="2"/>
        <v>3.6215354834847169E-2</v>
      </c>
      <c r="I61">
        <f>'Accessory Variables'!G60</f>
        <v>2513.5</v>
      </c>
      <c r="J61" s="6">
        <f>'Accessory Variables'!B60</f>
        <v>4084.3</v>
      </c>
      <c r="K61">
        <f t="shared" si="3"/>
        <v>2517.7657565601853</v>
      </c>
      <c r="L61">
        <f t="shared" si="4"/>
        <v>1.0621434101017118</v>
      </c>
      <c r="M61">
        <f t="shared" si="5"/>
        <v>-0.44486374458806105</v>
      </c>
      <c r="N61">
        <v>-0.42389193105574197</v>
      </c>
      <c r="O61" s="6">
        <f t="shared" si="6"/>
        <v>2.0971813532319084E-2</v>
      </c>
    </row>
    <row r="62" spans="1:15" x14ac:dyDescent="0.25">
      <c r="A62" t="s">
        <v>88</v>
      </c>
      <c r="B62">
        <f>'Post-MPC Taxes'!G61</f>
        <v>-563.79999999999995</v>
      </c>
      <c r="C62">
        <f>'Post-MPC Transfers'!P61</f>
        <v>351.61110000000008</v>
      </c>
      <c r="D62">
        <f t="shared" si="0"/>
        <v>-212.18889999999988</v>
      </c>
      <c r="E62">
        <f>'Accessory Variables'!F61</f>
        <v>6.1644680064112398E-3</v>
      </c>
      <c r="F62">
        <f t="shared" si="1"/>
        <v>2.4886814480062247E-2</v>
      </c>
      <c r="G62">
        <f>'Accessory Variables'!C61</f>
        <v>9.0455023420323907E-3</v>
      </c>
      <c r="H62">
        <f t="shared" si="2"/>
        <v>3.6675903190805492E-2</v>
      </c>
      <c r="I62">
        <f>'Accessory Variables'!G61</f>
        <v>2561.8000000000002</v>
      </c>
      <c r="J62" s="6">
        <f>'Accessory Variables'!B61</f>
        <v>4148.6000000000004</v>
      </c>
      <c r="K62">
        <f t="shared" si="3"/>
        <v>2566.500252419853</v>
      </c>
      <c r="L62">
        <f t="shared" si="4"/>
        <v>1.0791090306696627</v>
      </c>
      <c r="M62">
        <f t="shared" si="5"/>
        <v>-0.49038816912025929</v>
      </c>
      <c r="N62">
        <v>-0.45892048342152103</v>
      </c>
      <c r="O62" s="6">
        <f t="shared" si="6"/>
        <v>3.1467685698738257E-2</v>
      </c>
    </row>
    <row r="63" spans="1:15" x14ac:dyDescent="0.25">
      <c r="A63" t="s">
        <v>89</v>
      </c>
      <c r="B63">
        <f>'Post-MPC Taxes'!G62</f>
        <v>-580.31333333333328</v>
      </c>
      <c r="C63">
        <f>'Post-MPC Transfers'!P62</f>
        <v>356.93504999999993</v>
      </c>
      <c r="D63">
        <f t="shared" si="0"/>
        <v>-223.37828333333334</v>
      </c>
      <c r="E63">
        <f>'Accessory Variables'!F62</f>
        <v>1.18041089735734E-2</v>
      </c>
      <c r="F63">
        <f t="shared" si="1"/>
        <v>4.8059056237042874E-2</v>
      </c>
      <c r="G63">
        <f>'Accessory Variables'!C62</f>
        <v>9.0354668719283496E-3</v>
      </c>
      <c r="H63">
        <f t="shared" si="2"/>
        <v>3.6634662732140999E-2</v>
      </c>
      <c r="I63">
        <f>'Accessory Variables'!G62</f>
        <v>2636</v>
      </c>
      <c r="J63" s="6">
        <f>'Accessory Variables'!B62</f>
        <v>4230.2</v>
      </c>
      <c r="K63">
        <f t="shared" si="3"/>
        <v>2642.76745665821</v>
      </c>
      <c r="L63">
        <f t="shared" si="4"/>
        <v>1.1209874188762079</v>
      </c>
      <c r="M63">
        <f t="shared" si="5"/>
        <v>-0.72010763037820102</v>
      </c>
      <c r="N63">
        <v>-0.64976045002803695</v>
      </c>
      <c r="O63" s="6">
        <f t="shared" si="6"/>
        <v>7.0347180350164074E-2</v>
      </c>
    </row>
    <row r="64" spans="1:15" x14ac:dyDescent="0.25">
      <c r="A64" t="s">
        <v>90</v>
      </c>
      <c r="B64">
        <f>'Post-MPC Taxes'!G63</f>
        <v>-589.81999999999994</v>
      </c>
      <c r="C64">
        <f>'Post-MPC Transfers'!P63</f>
        <v>361.78087499999998</v>
      </c>
      <c r="D64">
        <f t="shared" si="0"/>
        <v>-228.03912499999996</v>
      </c>
      <c r="E64">
        <f>'Accessory Variables'!F63</f>
        <v>8.0938155982561693E-3</v>
      </c>
      <c r="F64">
        <f t="shared" si="1"/>
        <v>3.2770446688810129E-2</v>
      </c>
      <c r="G64">
        <f>'Accessory Variables'!C63</f>
        <v>9.0015022063656396E-3</v>
      </c>
      <c r="H64">
        <f t="shared" si="2"/>
        <v>3.6495095103059372E-2</v>
      </c>
      <c r="I64">
        <f>'Accessory Variables'!G63</f>
        <v>2681.8</v>
      </c>
      <c r="J64" s="6">
        <f>'Accessory Variables'!B63</f>
        <v>4294.8999999999996</v>
      </c>
      <c r="K64">
        <f t="shared" si="3"/>
        <v>2682.6421189224325</v>
      </c>
      <c r="L64">
        <f t="shared" si="4"/>
        <v>1.0713316173215743</v>
      </c>
      <c r="M64">
        <f t="shared" si="5"/>
        <v>-8.4063765300583584E-2</v>
      </c>
      <c r="N64">
        <v>-7.78437544203818E-2</v>
      </c>
      <c r="O64" s="6">
        <f t="shared" si="6"/>
        <v>6.2200108802017845E-3</v>
      </c>
    </row>
    <row r="65" spans="1:15" x14ac:dyDescent="0.25">
      <c r="A65" t="s">
        <v>91</v>
      </c>
      <c r="B65">
        <f>'Post-MPC Taxes'!G64</f>
        <v>-601.98933333333332</v>
      </c>
      <c r="C65">
        <f>'Post-MPC Transfers'!P64</f>
        <v>367.17569999999995</v>
      </c>
      <c r="D65">
        <f t="shared" si="0"/>
        <v>-234.81363333333337</v>
      </c>
      <c r="E65">
        <f>'Accessory Variables'!F64</f>
        <v>7.8486334968466097E-3</v>
      </c>
      <c r="F65">
        <f t="shared" si="1"/>
        <v>3.1766078004870302E-2</v>
      </c>
      <c r="G65">
        <f>'Accessory Variables'!C64</f>
        <v>8.9328293108461593E-3</v>
      </c>
      <c r="H65">
        <f t="shared" si="2"/>
        <v>3.6212947443840182E-2</v>
      </c>
      <c r="I65">
        <f>'Accessory Variables'!G64</f>
        <v>2754.1</v>
      </c>
      <c r="J65" s="6">
        <f>'Accessory Variables'!B64</f>
        <v>4386.8</v>
      </c>
      <c r="K65">
        <f t="shared" si="3"/>
        <v>2757.0476782384467</v>
      </c>
      <c r="L65">
        <f t="shared" si="4"/>
        <v>1.1122778151775032</v>
      </c>
      <c r="M65">
        <f t="shared" si="5"/>
        <v>-0.29943507733234048</v>
      </c>
      <c r="N65">
        <v>-0.27295734572466662</v>
      </c>
      <c r="O65" s="6">
        <f t="shared" si="6"/>
        <v>2.647773160767386E-2</v>
      </c>
    </row>
    <row r="66" spans="1:15" x14ac:dyDescent="0.25">
      <c r="A66" t="s">
        <v>92</v>
      </c>
      <c r="B66">
        <f>'Post-MPC Taxes'!G65</f>
        <v>-616.87333333333322</v>
      </c>
      <c r="C66">
        <f>'Post-MPC Transfers'!P65</f>
        <v>371.86267499999997</v>
      </c>
      <c r="D66">
        <f t="shared" si="0"/>
        <v>-245.01065833333325</v>
      </c>
      <c r="E66">
        <f>'Accessory Variables'!F65</f>
        <v>6.9730019667442198E-3</v>
      </c>
      <c r="F66">
        <f t="shared" si="1"/>
        <v>2.8185102956023611E-2</v>
      </c>
      <c r="G66">
        <f>'Accessory Variables'!C65</f>
        <v>8.8076271284141007E-3</v>
      </c>
      <c r="H66">
        <f t="shared" si="2"/>
        <v>3.5698693287109506E-2</v>
      </c>
      <c r="I66">
        <f>'Accessory Variables'!G65</f>
        <v>2779.4</v>
      </c>
      <c r="J66" s="6">
        <f>'Accessory Variables'!B65</f>
        <v>4444.1000000000004</v>
      </c>
      <c r="K66">
        <f t="shared" si="3"/>
        <v>2785.8915181458801</v>
      </c>
      <c r="L66">
        <f t="shared" si="4"/>
        <v>1.0372546532996829</v>
      </c>
      <c r="M66">
        <f t="shared" si="5"/>
        <v>-0.6081756597237985</v>
      </c>
      <c r="N66">
        <v>-0.59004221380543098</v>
      </c>
      <c r="O66" s="6">
        <f t="shared" si="6"/>
        <v>1.8133445918367519E-2</v>
      </c>
    </row>
    <row r="67" spans="1:15" x14ac:dyDescent="0.25">
      <c r="A67" t="s">
        <v>93</v>
      </c>
      <c r="B67">
        <f>'Post-MPC Taxes'!G66</f>
        <v>-628.45466666666664</v>
      </c>
      <c r="C67">
        <f>'Post-MPC Transfers'!P66</f>
        <v>377.33670000000001</v>
      </c>
      <c r="D67">
        <f t="shared" si="0"/>
        <v>-251.11796666666663</v>
      </c>
      <c r="E67">
        <f>'Accessory Variables'!F66</f>
        <v>7.08254419191912E-3</v>
      </c>
      <c r="F67">
        <f t="shared" si="1"/>
        <v>2.863257498790106E-2</v>
      </c>
      <c r="G67">
        <f>'Accessory Variables'!C66</f>
        <v>8.6621641697235408E-3</v>
      </c>
      <c r="H67">
        <f t="shared" si="2"/>
        <v>3.5101460633186976E-2</v>
      </c>
      <c r="I67">
        <f>'Accessory Variables'!G66</f>
        <v>2823.6</v>
      </c>
      <c r="J67" s="6">
        <f>'Accessory Variables'!B66</f>
        <v>4507.8999999999996</v>
      </c>
      <c r="K67">
        <f t="shared" si="3"/>
        <v>2825.8496869723808</v>
      </c>
      <c r="L67">
        <f t="shared" si="4"/>
        <v>1.0651443798161107</v>
      </c>
      <c r="M67">
        <f t="shared" si="5"/>
        <v>-0.21288020973648111</v>
      </c>
      <c r="N67">
        <v>-0.2010783330294367</v>
      </c>
      <c r="O67" s="6">
        <f t="shared" si="6"/>
        <v>1.1801876707044412E-2</v>
      </c>
    </row>
    <row r="68" spans="1:15" x14ac:dyDescent="0.25">
      <c r="A68" t="s">
        <v>94</v>
      </c>
      <c r="B68">
        <f>'Post-MPC Taxes'!G67</f>
        <v>-638.39666666666665</v>
      </c>
      <c r="C68">
        <f>'Post-MPC Transfers'!P67</f>
        <v>383.31270000000001</v>
      </c>
      <c r="D68">
        <f t="shared" ref="D68:D131" si="7">B68+C68</f>
        <v>-255.08396666666664</v>
      </c>
      <c r="E68">
        <f>'Accessory Variables'!F67</f>
        <v>-1.0578486492839299E-3</v>
      </c>
      <c r="F68">
        <f t="shared" ref="F68:F131" si="8">(E68+1)^4-1</f>
        <v>-4.2246850684105608E-3</v>
      </c>
      <c r="G68">
        <f>'Accessory Variables'!C67</f>
        <v>8.5197983345608498E-3</v>
      </c>
      <c r="H68">
        <f t="shared" ref="H68:H131" si="9">(1+G68)^4-1</f>
        <v>3.4517194094248582E-2</v>
      </c>
      <c r="I68">
        <f>'Accessory Variables'!G67</f>
        <v>2851.5</v>
      </c>
      <c r="J68" s="6">
        <f>'Accessory Variables'!B67</f>
        <v>4545.3</v>
      </c>
      <c r="K68">
        <f t="shared" si="3"/>
        <v>2853.592170367664</v>
      </c>
      <c r="L68">
        <f t="shared" si="4"/>
        <v>1.0401136856469513</v>
      </c>
      <c r="M68">
        <f t="shared" si="5"/>
        <v>-0.19171373802195787</v>
      </c>
      <c r="N68">
        <v>-0.18542927112729096</v>
      </c>
      <c r="O68" s="6">
        <f t="shared" si="6"/>
        <v>6.2844668946669124E-3</v>
      </c>
    </row>
    <row r="69" spans="1:15" x14ac:dyDescent="0.25">
      <c r="A69" t="s">
        <v>95</v>
      </c>
      <c r="B69">
        <f>'Post-MPC Taxes'!G68</f>
        <v>-648.83400000000006</v>
      </c>
      <c r="C69">
        <f>'Post-MPC Transfers'!P68</f>
        <v>389.69775000000004</v>
      </c>
      <c r="D69">
        <f t="shared" si="7"/>
        <v>-259.13625000000002</v>
      </c>
      <c r="E69">
        <f>'Accessory Variables'!F68</f>
        <v>5.2948443904063903E-3</v>
      </c>
      <c r="F69">
        <f t="shared" si="8"/>
        <v>2.1348184382157021E-2</v>
      </c>
      <c r="G69">
        <f>'Accessory Variables'!C68</f>
        <v>8.4253569542895902E-3</v>
      </c>
      <c r="H69">
        <f t="shared" si="9"/>
        <v>3.4129745046221904E-2</v>
      </c>
      <c r="I69">
        <f>'Accessory Variables'!G68</f>
        <v>2917.2</v>
      </c>
      <c r="J69" s="6">
        <f>'Accessory Variables'!B68</f>
        <v>4607.7</v>
      </c>
      <c r="K69">
        <f t="shared" ref="K69:K132" si="10">I69-D69+D68*(1+E69+G69)</f>
        <v>2917.7524799508628</v>
      </c>
      <c r="L69">
        <f t="shared" ref="L69:L132" si="11">(I69/I68)^4</f>
        <v>1.095396416609002</v>
      </c>
      <c r="M69">
        <f t="shared" ref="M69:M132" si="12">(L69-(K69/I68)^4)*(I69/J69)*100</f>
        <v>-5.2551728743059363E-2</v>
      </c>
      <c r="N69">
        <v>-4.7570356648140993E-2</v>
      </c>
      <c r="O69" s="6">
        <f t="shared" ref="O69:O132" si="13">N69-M69</f>
        <v>4.9813720949183696E-3</v>
      </c>
    </row>
    <row r="70" spans="1:15" x14ac:dyDescent="0.25">
      <c r="A70" t="s">
        <v>96</v>
      </c>
      <c r="B70">
        <f>'Post-MPC Taxes'!G69</f>
        <v>-660.96133333333319</v>
      </c>
      <c r="C70">
        <f>'Post-MPC Transfers'!P69</f>
        <v>396.04837500000002</v>
      </c>
      <c r="D70">
        <f t="shared" si="7"/>
        <v>-264.91295833333317</v>
      </c>
      <c r="E70">
        <f>'Accessory Variables'!F69</f>
        <v>6.0472465520942098E-3</v>
      </c>
      <c r="F70">
        <f t="shared" si="8"/>
        <v>2.4409287262507018E-2</v>
      </c>
      <c r="G70">
        <f>'Accessory Variables'!C69</f>
        <v>8.3215435516390494E-3</v>
      </c>
      <c r="H70">
        <f t="shared" si="9"/>
        <v>3.3703972528234871E-2</v>
      </c>
      <c r="I70">
        <f>'Accessory Variables'!G69</f>
        <v>2952.8</v>
      </c>
      <c r="J70" s="6">
        <f>'Accessory Variables'!B69</f>
        <v>4657.6000000000004</v>
      </c>
      <c r="K70">
        <f t="shared" si="10"/>
        <v>2954.8532339488147</v>
      </c>
      <c r="L70">
        <f t="shared" si="11"/>
        <v>1.0497147729133329</v>
      </c>
      <c r="M70">
        <f t="shared" si="12"/>
        <v>-0.18529363601299273</v>
      </c>
      <c r="N70">
        <v>-0.17701692233077471</v>
      </c>
      <c r="O70" s="6">
        <f t="shared" si="13"/>
        <v>8.2767136822180232E-3</v>
      </c>
    </row>
    <row r="71" spans="1:15" x14ac:dyDescent="0.25">
      <c r="A71" t="s">
        <v>97</v>
      </c>
      <c r="B71">
        <f>'Post-MPC Taxes'!G70</f>
        <v>-669.01733333333334</v>
      </c>
      <c r="C71">
        <f>'Post-MPC Transfers'!P70</f>
        <v>401.00264999999996</v>
      </c>
      <c r="D71">
        <f t="shared" si="7"/>
        <v>-268.01468333333338</v>
      </c>
      <c r="E71">
        <f>'Accessory Variables'!F70</f>
        <v>9.4623155527115994E-3</v>
      </c>
      <c r="F71">
        <f t="shared" si="8"/>
        <v>3.8389871570574607E-2</v>
      </c>
      <c r="G71">
        <f>'Accessory Variables'!C70</f>
        <v>8.2086749011203199E-3</v>
      </c>
      <c r="H71">
        <f t="shared" si="9"/>
        <v>3.3241210685667211E-2</v>
      </c>
      <c r="I71">
        <f>'Accessory Variables'!G70</f>
        <v>2983.5</v>
      </c>
      <c r="J71" s="6">
        <f>'Accessory Variables'!B70</f>
        <v>4722.2</v>
      </c>
      <c r="K71">
        <f t="shared" si="10"/>
        <v>2981.9204506421956</v>
      </c>
      <c r="L71">
        <f t="shared" si="11"/>
        <v>1.0422407273583494</v>
      </c>
      <c r="M71">
        <f t="shared" si="12"/>
        <v>0.1393387623997904</v>
      </c>
      <c r="N71">
        <v>0.13793399277264301</v>
      </c>
      <c r="O71" s="6">
        <f t="shared" si="13"/>
        <v>-1.4047696271473897E-3</v>
      </c>
    </row>
    <row r="72" spans="1:15" x14ac:dyDescent="0.25">
      <c r="A72" t="s">
        <v>98</v>
      </c>
      <c r="B72">
        <f>'Post-MPC Taxes'!G71</f>
        <v>-686.87400000000002</v>
      </c>
      <c r="C72">
        <f>'Post-MPC Transfers'!P71</f>
        <v>406.11577499999999</v>
      </c>
      <c r="D72">
        <f t="shared" si="7"/>
        <v>-280.75822500000004</v>
      </c>
      <c r="E72">
        <f>'Accessory Variables'!F71</f>
        <v>9.6617429553793599E-3</v>
      </c>
      <c r="F72">
        <f t="shared" si="8"/>
        <v>3.9210683864094875E-2</v>
      </c>
      <c r="G72">
        <f>'Accessory Variables'!C71</f>
        <v>8.0870508563726205E-3</v>
      </c>
      <c r="H72">
        <f t="shared" si="9"/>
        <v>3.2742725637192827E-2</v>
      </c>
      <c r="I72">
        <f>'Accessory Variables'!G71</f>
        <v>3053.3</v>
      </c>
      <c r="J72" s="6">
        <f>'Accessory Variables'!B71</f>
        <v>4806.2</v>
      </c>
      <c r="K72">
        <f t="shared" si="10"/>
        <v>3061.2866043136614</v>
      </c>
      <c r="L72">
        <f t="shared" si="11"/>
        <v>1.0969169366571754</v>
      </c>
      <c r="M72">
        <f t="shared" si="12"/>
        <v>-0.73197742162785184</v>
      </c>
      <c r="N72">
        <v>-0.67404721928964206</v>
      </c>
      <c r="O72" s="6">
        <f t="shared" si="13"/>
        <v>5.793020233820978E-2</v>
      </c>
    </row>
    <row r="73" spans="1:15" x14ac:dyDescent="0.25">
      <c r="A73" t="s">
        <v>99</v>
      </c>
      <c r="B73">
        <f>'Post-MPC Taxes'!G72</f>
        <v>-701.16533333333336</v>
      </c>
      <c r="C73">
        <f>'Post-MPC Transfers'!P72</f>
        <v>410.35770000000002</v>
      </c>
      <c r="D73">
        <f t="shared" si="7"/>
        <v>-290.80763333333334</v>
      </c>
      <c r="E73">
        <f>'Accessory Variables'!F72</f>
        <v>9.4741648276386297E-3</v>
      </c>
      <c r="F73">
        <f t="shared" si="8"/>
        <v>3.8438627758993205E-2</v>
      </c>
      <c r="G73">
        <f>'Accessory Variables'!C72</f>
        <v>7.9786944942659092E-3</v>
      </c>
      <c r="H73">
        <f t="shared" si="9"/>
        <v>3.2298771105510493E-2</v>
      </c>
      <c r="I73">
        <f>'Accessory Variables'!G72</f>
        <v>3117.4</v>
      </c>
      <c r="J73" s="6">
        <f>'Accessory Variables'!B72</f>
        <v>4884.6000000000004</v>
      </c>
      <c r="K73">
        <f t="shared" si="10"/>
        <v>3122.5493745289409</v>
      </c>
      <c r="L73">
        <f t="shared" si="11"/>
        <v>1.0866563280275523</v>
      </c>
      <c r="M73">
        <f t="shared" si="12"/>
        <v>-0.45936044331747083</v>
      </c>
      <c r="N73">
        <v>-0.42655401433340201</v>
      </c>
      <c r="O73" s="6">
        <f t="shared" si="13"/>
        <v>3.2806428984068825E-2</v>
      </c>
    </row>
    <row r="74" spans="1:15" x14ac:dyDescent="0.25">
      <c r="A74" t="s">
        <v>100</v>
      </c>
      <c r="B74">
        <f>'Post-MPC Taxes'!G73</f>
        <v>-713.48333333333323</v>
      </c>
      <c r="C74">
        <f>'Post-MPC Transfers'!P73</f>
        <v>414.65587499999998</v>
      </c>
      <c r="D74">
        <f t="shared" si="7"/>
        <v>-298.82745833333325</v>
      </c>
      <c r="E74">
        <f>'Accessory Variables'!F73</f>
        <v>8.6314123101278693E-3</v>
      </c>
      <c r="F74">
        <f t="shared" si="8"/>
        <v>3.4975234666765109E-2</v>
      </c>
      <c r="G74">
        <f>'Accessory Variables'!C73</f>
        <v>7.9586752795781594E-3</v>
      </c>
      <c r="H74">
        <f t="shared" si="9"/>
        <v>3.2216764629842354E-2</v>
      </c>
      <c r="I74">
        <f>'Accessory Variables'!G73</f>
        <v>3150.9</v>
      </c>
      <c r="J74" s="6">
        <f>'Accessory Variables'!B73</f>
        <v>5008</v>
      </c>
      <c r="K74">
        <f t="shared" si="10"/>
        <v>3154.0953008912447</v>
      </c>
      <c r="L74">
        <f t="shared" si="11"/>
        <v>1.0436823920149225</v>
      </c>
      <c r="M74">
        <f t="shared" si="12"/>
        <v>-0.26676960997178095</v>
      </c>
      <c r="N74">
        <v>-0.2598942727987773</v>
      </c>
      <c r="O74" s="6">
        <f t="shared" si="13"/>
        <v>6.8753371730036483E-3</v>
      </c>
    </row>
    <row r="75" spans="1:15" x14ac:dyDescent="0.25">
      <c r="A75" t="s">
        <v>101</v>
      </c>
      <c r="B75">
        <f>'Post-MPC Taxes'!G74</f>
        <v>-728.30799999999999</v>
      </c>
      <c r="C75">
        <f>'Post-MPC Transfers'!P74</f>
        <v>421.37887499999999</v>
      </c>
      <c r="D75">
        <f t="shared" si="7"/>
        <v>-306.929125</v>
      </c>
      <c r="E75">
        <f>'Accessory Variables'!F74</f>
        <v>7.9035874439461508E-3</v>
      </c>
      <c r="F75">
        <f t="shared" si="8"/>
        <v>3.1991128688706016E-2</v>
      </c>
      <c r="G75">
        <f>'Accessory Variables'!C74</f>
        <v>7.8530390405169292E-3</v>
      </c>
      <c r="H75">
        <f t="shared" si="9"/>
        <v>3.1784118492964586E-2</v>
      </c>
      <c r="I75">
        <f>'Accessory Variables'!G74</f>
        <v>3231.9</v>
      </c>
      <c r="J75" s="6">
        <f>'Accessory Variables'!B74</f>
        <v>5073.3999999999996</v>
      </c>
      <c r="K75">
        <f t="shared" si="10"/>
        <v>3235.2931540224072</v>
      </c>
      <c r="L75">
        <f t="shared" si="11"/>
        <v>1.1068612344686497</v>
      </c>
      <c r="M75">
        <f t="shared" si="12"/>
        <v>-0.29657976929542135</v>
      </c>
      <c r="N75">
        <v>-0.26936810810753686</v>
      </c>
      <c r="O75" s="6">
        <f t="shared" si="13"/>
        <v>2.7211661187884484E-2</v>
      </c>
    </row>
    <row r="76" spans="1:15" x14ac:dyDescent="0.25">
      <c r="A76" t="s">
        <v>102</v>
      </c>
      <c r="B76">
        <f>'Post-MPC Taxes'!G75</f>
        <v>-742.35</v>
      </c>
      <c r="C76">
        <f>'Post-MPC Transfers'!P75</f>
        <v>427.57695000000001</v>
      </c>
      <c r="D76">
        <f t="shared" si="7"/>
        <v>-314.77305000000001</v>
      </c>
      <c r="E76">
        <f>'Accessory Variables'!F75</f>
        <v>1.10486995532322E-2</v>
      </c>
      <c r="F76">
        <f t="shared" si="8"/>
        <v>4.493265071110808E-2</v>
      </c>
      <c r="G76">
        <f>'Accessory Variables'!C75</f>
        <v>7.8449273362277694E-3</v>
      </c>
      <c r="H76">
        <f t="shared" si="9"/>
        <v>3.175090163974259E-2</v>
      </c>
      <c r="I76">
        <f>'Accessory Variables'!G75</f>
        <v>3291.7</v>
      </c>
      <c r="J76" s="6">
        <f>'Accessory Variables'!B75</f>
        <v>5190</v>
      </c>
      <c r="K76">
        <f t="shared" si="10"/>
        <v>3293.744920630741</v>
      </c>
      <c r="L76">
        <f t="shared" si="11"/>
        <v>1.0760918238573038</v>
      </c>
      <c r="M76">
        <f t="shared" si="12"/>
        <v>-0.1697552049497405</v>
      </c>
      <c r="N76">
        <v>-0.15908753842145379</v>
      </c>
      <c r="O76" s="6">
        <f t="shared" si="13"/>
        <v>1.0667666528286712E-2</v>
      </c>
    </row>
    <row r="77" spans="1:15" x14ac:dyDescent="0.25">
      <c r="A77" t="s">
        <v>103</v>
      </c>
      <c r="B77">
        <f>'Post-MPC Taxes'!G76</f>
        <v>-756.28266666666661</v>
      </c>
      <c r="C77">
        <f>'Post-MPC Transfers'!P76</f>
        <v>434.35169999999999</v>
      </c>
      <c r="D77">
        <f t="shared" si="7"/>
        <v>-321.93096666666662</v>
      </c>
      <c r="E77">
        <f>'Accessory Variables'!F76</f>
        <v>1.2321458039201301E-2</v>
      </c>
      <c r="F77">
        <f t="shared" si="8"/>
        <v>5.0204247667523294E-2</v>
      </c>
      <c r="G77">
        <f>'Accessory Variables'!C76</f>
        <v>7.8049294291131499E-3</v>
      </c>
      <c r="H77">
        <f t="shared" si="9"/>
        <v>3.1587124776837117E-2</v>
      </c>
      <c r="I77">
        <f>'Accessory Variables'!G76</f>
        <v>3361.9</v>
      </c>
      <c r="J77" s="6">
        <f>'Accessory Variables'!B76</f>
        <v>5282.8</v>
      </c>
      <c r="K77">
        <f t="shared" si="10"/>
        <v>3362.7226722977839</v>
      </c>
      <c r="L77">
        <f t="shared" si="11"/>
        <v>1.0880733536294407</v>
      </c>
      <c r="M77">
        <f t="shared" si="12"/>
        <v>-6.7801652335188117E-2</v>
      </c>
      <c r="N77">
        <v>-6.0971482049320888E-2</v>
      </c>
      <c r="O77" s="6">
        <f t="shared" si="13"/>
        <v>6.8301702858672292E-3</v>
      </c>
    </row>
    <row r="78" spans="1:15" x14ac:dyDescent="0.25">
      <c r="A78" t="s">
        <v>104</v>
      </c>
      <c r="B78">
        <f>'Post-MPC Taxes'!G77</f>
        <v>-771.05799999999999</v>
      </c>
      <c r="C78">
        <f>'Post-MPC Transfers'!P77</f>
        <v>441.69974999999994</v>
      </c>
      <c r="D78">
        <f t="shared" si="7"/>
        <v>-329.35825000000006</v>
      </c>
      <c r="E78">
        <f>'Accessory Variables'!F77</f>
        <v>1.0106681639528299E-2</v>
      </c>
      <c r="F78">
        <f t="shared" si="8"/>
        <v>4.1043736462834657E-2</v>
      </c>
      <c r="G78">
        <f>'Accessory Variables'!C77</f>
        <v>7.7862898590106396E-3</v>
      </c>
      <c r="H78">
        <f t="shared" si="9"/>
        <v>3.1510809186286792E-2</v>
      </c>
      <c r="I78">
        <f>'Accessory Variables'!G77</f>
        <v>3434.5</v>
      </c>
      <c r="J78" s="6">
        <f>'Accessory Variables'!B77</f>
        <v>5399.5</v>
      </c>
      <c r="K78">
        <f t="shared" si="10"/>
        <v>3436.1669817222701</v>
      </c>
      <c r="L78">
        <f t="shared" si="11"/>
        <v>1.0892182720202663</v>
      </c>
      <c r="M78">
        <f t="shared" si="12"/>
        <v>-0.13460722631756264</v>
      </c>
      <c r="N78">
        <v>-0.1242605600216718</v>
      </c>
      <c r="O78" s="6">
        <f t="shared" si="13"/>
        <v>1.0346666295890844E-2</v>
      </c>
    </row>
    <row r="79" spans="1:15" x14ac:dyDescent="0.25">
      <c r="A79" t="s">
        <v>105</v>
      </c>
      <c r="B79">
        <f>'Post-MPC Taxes'!G78</f>
        <v>-790.23599999999999</v>
      </c>
      <c r="C79">
        <f>'Post-MPC Transfers'!P78</f>
        <v>450.43965000000003</v>
      </c>
      <c r="D79">
        <f t="shared" si="7"/>
        <v>-339.79634999999996</v>
      </c>
      <c r="E79">
        <f>'Accessory Variables'!F78</f>
        <v>1.14938406641683E-2</v>
      </c>
      <c r="F79">
        <f t="shared" si="8"/>
        <v>4.6774104078943557E-2</v>
      </c>
      <c r="G79">
        <f>'Accessory Variables'!C78</f>
        <v>7.7261319561114901E-3</v>
      </c>
      <c r="H79">
        <f t="shared" si="9"/>
        <v>3.1264534865266924E-2</v>
      </c>
      <c r="I79">
        <f>'Accessory Variables'!G78</f>
        <v>3490.2</v>
      </c>
      <c r="J79" s="6">
        <f>'Accessory Variables'!B78</f>
        <v>5511.3</v>
      </c>
      <c r="K79">
        <f t="shared" si="10"/>
        <v>3494.3078434527365</v>
      </c>
      <c r="L79">
        <f t="shared" si="11"/>
        <v>1.0664663919513828</v>
      </c>
      <c r="M79">
        <f t="shared" si="12"/>
        <v>-0.31851775550881634</v>
      </c>
      <c r="N79">
        <v>-0.30193315158404377</v>
      </c>
      <c r="O79" s="6">
        <f t="shared" si="13"/>
        <v>1.6584603924772567E-2</v>
      </c>
    </row>
    <row r="80" spans="1:15" x14ac:dyDescent="0.25">
      <c r="A80" t="s">
        <v>106</v>
      </c>
      <c r="B80">
        <f>'Post-MPC Taxes'!G79</f>
        <v>-806.09066666666661</v>
      </c>
      <c r="C80">
        <f>'Post-MPC Transfers'!P79</f>
        <v>460.0836000000001</v>
      </c>
      <c r="D80">
        <f t="shared" si="7"/>
        <v>-346.0070666666665</v>
      </c>
      <c r="E80">
        <f>'Accessory Variables'!F79</f>
        <v>1.34727885126751E-2</v>
      </c>
      <c r="F80">
        <f t="shared" si="8"/>
        <v>5.499006528896544E-2</v>
      </c>
      <c r="G80">
        <f>'Accessory Variables'!C79</f>
        <v>7.6566053657984899E-3</v>
      </c>
      <c r="H80">
        <f t="shared" si="9"/>
        <v>3.0979961965543312E-2</v>
      </c>
      <c r="I80">
        <f>'Accessory Variables'!G79</f>
        <v>3553.8</v>
      </c>
      <c r="J80" s="6">
        <f>'Accessory Variables'!B79</f>
        <v>5612.5</v>
      </c>
      <c r="K80">
        <f t="shared" si="10"/>
        <v>3552.8310257490493</v>
      </c>
      <c r="L80">
        <f t="shared" si="11"/>
        <v>1.0749064660459307</v>
      </c>
      <c r="M80">
        <f t="shared" si="12"/>
        <v>7.420085744831624E-2</v>
      </c>
      <c r="N80">
        <v>7.2952376704293942E-2</v>
      </c>
      <c r="O80" s="6">
        <f t="shared" si="13"/>
        <v>-1.2484807440222984E-3</v>
      </c>
    </row>
    <row r="81" spans="1:15" x14ac:dyDescent="0.25">
      <c r="A81" t="s">
        <v>107</v>
      </c>
      <c r="B81">
        <f>'Post-MPC Taxes'!G80</f>
        <v>-821.24199999999996</v>
      </c>
      <c r="C81">
        <f>'Post-MPC Transfers'!P80</f>
        <v>470.45272499999999</v>
      </c>
      <c r="D81">
        <f t="shared" si="7"/>
        <v>-350.78927499999998</v>
      </c>
      <c r="E81">
        <f>'Accessory Variables'!F80</f>
        <v>5.8947000174915899E-3</v>
      </c>
      <c r="F81">
        <f t="shared" si="8"/>
        <v>2.3788105511211022E-2</v>
      </c>
      <c r="G81">
        <f>'Accessory Variables'!C80</f>
        <v>6.6588367461575303E-3</v>
      </c>
      <c r="H81">
        <f t="shared" si="9"/>
        <v>2.6902570605677356E-2</v>
      </c>
      <c r="I81">
        <f>'Accessory Variables'!G80</f>
        <v>3609.4</v>
      </c>
      <c r="J81" s="6">
        <f>'Accessory Variables'!B80</f>
        <v>5695.4</v>
      </c>
      <c r="K81">
        <f t="shared" si="10"/>
        <v>3609.8385959014513</v>
      </c>
      <c r="L81">
        <f t="shared" si="11"/>
        <v>1.0640649157109539</v>
      </c>
      <c r="M81">
        <f t="shared" si="12"/>
        <v>-3.2782918376927345E-2</v>
      </c>
      <c r="N81">
        <v>-2.9942823189898993E-2</v>
      </c>
      <c r="O81" s="6">
        <f t="shared" si="13"/>
        <v>2.840095187028352E-3</v>
      </c>
    </row>
    <row r="82" spans="1:15" x14ac:dyDescent="0.25">
      <c r="A82" t="s">
        <v>108</v>
      </c>
      <c r="B82">
        <f>'Post-MPC Taxes'!G81</f>
        <v>-834.33799999999997</v>
      </c>
      <c r="C82">
        <f>'Post-MPC Transfers'!P81</f>
        <v>481.99297499999994</v>
      </c>
      <c r="D82">
        <f t="shared" si="7"/>
        <v>-352.34502500000002</v>
      </c>
      <c r="E82">
        <f>'Accessory Variables'!F81</f>
        <v>7.85991270627928E-3</v>
      </c>
      <c r="F82">
        <f t="shared" si="8"/>
        <v>3.1812266294077629E-2</v>
      </c>
      <c r="G82">
        <f>'Accessory Variables'!C81</f>
        <v>7.6699098075418996E-3</v>
      </c>
      <c r="H82">
        <f t="shared" si="9"/>
        <v>3.1034412596561145E-2</v>
      </c>
      <c r="I82">
        <f>'Accessory Variables'!G81</f>
        <v>3653.7</v>
      </c>
      <c r="J82" s="6">
        <f>'Accessory Variables'!B81</f>
        <v>5747.2</v>
      </c>
      <c r="K82">
        <f t="shared" si="10"/>
        <v>3649.808054819498</v>
      </c>
      <c r="L82">
        <f t="shared" si="11"/>
        <v>1.0500052844180965</v>
      </c>
      <c r="M82">
        <f t="shared" si="12"/>
        <v>0.28396701637672322</v>
      </c>
      <c r="N82">
        <v>0.27494687049746142</v>
      </c>
      <c r="O82" s="6">
        <f t="shared" si="13"/>
        <v>-9.0201458792618094E-3</v>
      </c>
    </row>
    <row r="83" spans="1:15" x14ac:dyDescent="0.25">
      <c r="A83" t="s">
        <v>109</v>
      </c>
      <c r="B83">
        <f>'Post-MPC Taxes'!G82</f>
        <v>-848.42399999999986</v>
      </c>
      <c r="C83">
        <f>'Post-MPC Transfers'!P82</f>
        <v>492.87464999999997</v>
      </c>
      <c r="D83">
        <f t="shared" si="7"/>
        <v>-355.54934999999989</v>
      </c>
      <c r="E83">
        <f>'Accessory Variables'!F82</f>
        <v>1.4493003675011501E-2</v>
      </c>
      <c r="F83">
        <f t="shared" si="8"/>
        <v>5.9244518609784746E-2</v>
      </c>
      <c r="G83">
        <f>'Accessory Variables'!C82</f>
        <v>7.4806439596066801E-3</v>
      </c>
      <c r="H83">
        <f t="shared" si="9"/>
        <v>3.0260013642617212E-2</v>
      </c>
      <c r="I83">
        <f>'Accessory Variables'!G82</f>
        <v>3737.9</v>
      </c>
      <c r="J83" s="6">
        <f>'Accessory Variables'!B82</f>
        <v>5872.7</v>
      </c>
      <c r="K83">
        <f t="shared" si="10"/>
        <v>3733.362019574839</v>
      </c>
      <c r="L83">
        <f t="shared" si="11"/>
        <v>1.0954162351780998</v>
      </c>
      <c r="M83">
        <f t="shared" si="12"/>
        <v>0.33796599645797315</v>
      </c>
      <c r="N83">
        <v>0.31877554836192667</v>
      </c>
      <c r="O83" s="6">
        <f t="shared" si="13"/>
        <v>-1.9190448096046475E-2</v>
      </c>
    </row>
    <row r="84" spans="1:15" x14ac:dyDescent="0.25">
      <c r="A84" t="s">
        <v>110</v>
      </c>
      <c r="B84">
        <f>'Post-MPC Taxes'!G83</f>
        <v>-862.86466666666661</v>
      </c>
      <c r="C84">
        <f>'Post-MPC Transfers'!P83</f>
        <v>504.37889999999993</v>
      </c>
      <c r="D84">
        <f t="shared" si="7"/>
        <v>-358.48576666666668</v>
      </c>
      <c r="E84">
        <f>'Accessory Variables'!F83</f>
        <v>9.0817871052228903E-3</v>
      </c>
      <c r="F84">
        <f t="shared" si="8"/>
        <v>3.6825024587481714E-2</v>
      </c>
      <c r="G84">
        <f>'Accessory Variables'!C83</f>
        <v>7.2552115603701202E-3</v>
      </c>
      <c r="H84">
        <f t="shared" si="9"/>
        <v>2.9338205183018884E-2</v>
      </c>
      <c r="I84">
        <f>'Accessory Variables'!G83</f>
        <v>3783.4</v>
      </c>
      <c r="J84" s="6">
        <f>'Accessory Variables'!B83</f>
        <v>5960</v>
      </c>
      <c r="K84">
        <f t="shared" si="10"/>
        <v>3780.5278074101639</v>
      </c>
      <c r="L84">
        <f t="shared" si="11"/>
        <v>1.0495867123409202</v>
      </c>
      <c r="M84">
        <f t="shared" si="12"/>
        <v>0.2020928904495688</v>
      </c>
      <c r="N84">
        <v>0.1973185271051614</v>
      </c>
      <c r="O84" s="6">
        <f t="shared" si="13"/>
        <v>-4.7743633444073952E-3</v>
      </c>
    </row>
    <row r="85" spans="1:15" x14ac:dyDescent="0.25">
      <c r="A85" t="s">
        <v>111</v>
      </c>
      <c r="B85">
        <f>'Post-MPC Taxes'!G84</f>
        <v>-876.91466666666656</v>
      </c>
      <c r="C85">
        <f>'Post-MPC Transfers'!P84</f>
        <v>516.30029999999999</v>
      </c>
      <c r="D85">
        <f t="shared" si="7"/>
        <v>-360.61436666666657</v>
      </c>
      <c r="E85">
        <f>'Accessory Variables'!F84</f>
        <v>1.27079365614415E-2</v>
      </c>
      <c r="F85">
        <f t="shared" si="8"/>
        <v>5.1808931137875103E-2</v>
      </c>
      <c r="G85">
        <f>'Accessory Variables'!C84</f>
        <v>6.9648384792442303E-3</v>
      </c>
      <c r="H85">
        <f t="shared" si="9"/>
        <v>2.8151761549053189E-2</v>
      </c>
      <c r="I85">
        <f>'Accessory Variables'!G84</f>
        <v>3846.7</v>
      </c>
      <c r="J85" s="6">
        <f>'Accessory Variables'!B84</f>
        <v>6015.1</v>
      </c>
      <c r="K85">
        <f t="shared" si="10"/>
        <v>3841.7761901570789</v>
      </c>
      <c r="L85">
        <f t="shared" si="11"/>
        <v>1.068622297643455</v>
      </c>
      <c r="M85">
        <f t="shared" si="12"/>
        <v>0.34922771595791985</v>
      </c>
      <c r="N85">
        <v>0.33270621599390504</v>
      </c>
      <c r="O85" s="6">
        <f t="shared" si="13"/>
        <v>-1.6521499964014807E-2</v>
      </c>
    </row>
    <row r="86" spans="1:15" x14ac:dyDescent="0.25">
      <c r="A86" t="s">
        <v>112</v>
      </c>
      <c r="B86">
        <f>'Post-MPC Taxes'!G85</f>
        <v>-889.9226666666666</v>
      </c>
      <c r="C86">
        <f>'Post-MPC Transfers'!P85</f>
        <v>530.23320000000001</v>
      </c>
      <c r="D86">
        <f t="shared" si="7"/>
        <v>-359.68946666666659</v>
      </c>
      <c r="E86">
        <f>'Accessory Variables'!F85</f>
        <v>1.3230815317789101E-2</v>
      </c>
      <c r="F86">
        <f t="shared" si="8"/>
        <v>5.3982883212728705E-2</v>
      </c>
      <c r="G86">
        <f>'Accessory Variables'!C85</f>
        <v>6.6801978442077E-3</v>
      </c>
      <c r="H86">
        <f t="shared" si="9"/>
        <v>2.698973604412247E-2</v>
      </c>
      <c r="I86">
        <f>'Accessory Variables'!G85</f>
        <v>3867.9</v>
      </c>
      <c r="J86" s="6">
        <f>'Accessory Variables'!B85</f>
        <v>6004.7</v>
      </c>
      <c r="K86">
        <f t="shared" si="10"/>
        <v>3859.7949025988946</v>
      </c>
      <c r="L86">
        <f t="shared" si="11"/>
        <v>1.022227781235145</v>
      </c>
      <c r="M86">
        <f t="shared" si="12"/>
        <v>0.55018567084805581</v>
      </c>
      <c r="N86">
        <v>0.54140605229186001</v>
      </c>
      <c r="O86" s="6">
        <f t="shared" si="13"/>
        <v>-8.7796185561958007E-3</v>
      </c>
    </row>
    <row r="87" spans="1:15" x14ac:dyDescent="0.25">
      <c r="A87" t="s">
        <v>113</v>
      </c>
      <c r="B87">
        <f>'Post-MPC Taxes'!G86</f>
        <v>-897.84933333333333</v>
      </c>
      <c r="C87">
        <f>'Post-MPC Transfers'!P86</f>
        <v>545.44140000000004</v>
      </c>
      <c r="D87">
        <f t="shared" si="7"/>
        <v>-352.40793333333329</v>
      </c>
      <c r="E87">
        <f>'Accessory Variables'!F86</f>
        <v>5.2560691173089103E-3</v>
      </c>
      <c r="F87">
        <f t="shared" si="8"/>
        <v>2.119061563002389E-2</v>
      </c>
      <c r="G87">
        <f>'Accessory Variables'!C86</f>
        <v>6.44012058098098E-3</v>
      </c>
      <c r="H87">
        <f t="shared" si="9"/>
        <v>2.6010403382645819E-2</v>
      </c>
      <c r="I87">
        <f>'Accessory Variables'!G86</f>
        <v>3873.6</v>
      </c>
      <c r="J87" s="6">
        <f>'Accessory Variables'!B86</f>
        <v>6035.2</v>
      </c>
      <c r="K87">
        <f t="shared" si="10"/>
        <v>3862.1114704320566</v>
      </c>
      <c r="L87">
        <f t="shared" si="11"/>
        <v>1.0059077145154973</v>
      </c>
      <c r="M87">
        <f t="shared" si="12"/>
        <v>0.76253249038499149</v>
      </c>
      <c r="N87">
        <v>0.76657087474701902</v>
      </c>
      <c r="O87" s="6">
        <f t="shared" si="13"/>
        <v>4.038384362027525E-3</v>
      </c>
    </row>
    <row r="88" spans="1:15" x14ac:dyDescent="0.25">
      <c r="A88" t="s">
        <v>114</v>
      </c>
      <c r="B88">
        <f>'Post-MPC Taxes'!G87</f>
        <v>-905.58999999999992</v>
      </c>
      <c r="C88">
        <f>'Post-MPC Transfers'!P87</f>
        <v>562.56052499999998</v>
      </c>
      <c r="D88">
        <f t="shared" si="7"/>
        <v>-343.02947499999993</v>
      </c>
      <c r="E88">
        <f>'Accessory Variables'!F87</f>
        <v>5.4573379954903096E-3</v>
      </c>
      <c r="F88">
        <f t="shared" si="8"/>
        <v>2.2008698230447932E-2</v>
      </c>
      <c r="G88">
        <f>'Accessory Variables'!C87</f>
        <v>6.2141398424584403E-3</v>
      </c>
      <c r="H88">
        <f t="shared" si="9"/>
        <v>2.5089213914195829E-2</v>
      </c>
      <c r="I88">
        <f>'Accessory Variables'!G87</f>
        <v>3926.9</v>
      </c>
      <c r="J88" s="6">
        <f>'Accessory Variables'!B87</f>
        <v>6126.9</v>
      </c>
      <c r="K88">
        <f t="shared" si="10"/>
        <v>3913.4084202828494</v>
      </c>
      <c r="L88">
        <f t="shared" si="11"/>
        <v>1.0561856907667704</v>
      </c>
      <c r="M88">
        <f t="shared" si="12"/>
        <v>0.92551507540728961</v>
      </c>
      <c r="N88">
        <v>0.89561094055758994</v>
      </c>
      <c r="O88" s="6">
        <f t="shared" si="13"/>
        <v>-2.9904134849699671E-2</v>
      </c>
    </row>
    <row r="89" spans="1:15" x14ac:dyDescent="0.25">
      <c r="A89" t="s">
        <v>115</v>
      </c>
      <c r="B89">
        <f>'Post-MPC Taxes'!G88</f>
        <v>-914.85200000000009</v>
      </c>
      <c r="C89">
        <f>'Post-MPC Transfers'!P88</f>
        <v>578.89192500000001</v>
      </c>
      <c r="D89">
        <f t="shared" si="7"/>
        <v>-335.96007500000007</v>
      </c>
      <c r="E89">
        <f>'Accessory Variables'!F88</f>
        <v>6.7927717108684496E-3</v>
      </c>
      <c r="F89">
        <f t="shared" si="8"/>
        <v>2.744919317905925E-2</v>
      </c>
      <c r="G89">
        <f>'Accessory Variables'!C88</f>
        <v>6.0404565618688002E-3</v>
      </c>
      <c r="H89">
        <f t="shared" si="9"/>
        <v>2.4381631866984277E-2</v>
      </c>
      <c r="I89">
        <f>'Accessory Variables'!G88</f>
        <v>3973.3</v>
      </c>
      <c r="J89" s="6">
        <f>'Accessory Variables'!B88</f>
        <v>6205.9</v>
      </c>
      <c r="K89">
        <f t="shared" si="10"/>
        <v>3961.8284244430479</v>
      </c>
      <c r="L89">
        <f t="shared" si="11"/>
        <v>1.0481080613176079</v>
      </c>
      <c r="M89">
        <f t="shared" si="12"/>
        <v>0.77161929303051435</v>
      </c>
      <c r="N89">
        <v>0.75040618159899497</v>
      </c>
      <c r="O89" s="6">
        <f t="shared" si="13"/>
        <v>-2.1213111431519382E-2</v>
      </c>
    </row>
    <row r="90" spans="1:15" x14ac:dyDescent="0.25">
      <c r="A90" t="s">
        <v>116</v>
      </c>
      <c r="B90">
        <f>'Post-MPC Taxes'!G89</f>
        <v>-924.8606666666667</v>
      </c>
      <c r="C90">
        <f>'Post-MPC Transfers'!P89</f>
        <v>597.58109999999999</v>
      </c>
      <c r="D90">
        <f t="shared" si="7"/>
        <v>-327.27956666666671</v>
      </c>
      <c r="E90">
        <f>'Accessory Variables'!F89</f>
        <v>7.2634535300384303E-3</v>
      </c>
      <c r="F90">
        <f t="shared" si="8"/>
        <v>2.9371896260703245E-2</v>
      </c>
      <c r="G90">
        <f>'Accessory Variables'!C89</f>
        <v>5.9753684170078501E-3</v>
      </c>
      <c r="H90">
        <f t="shared" si="9"/>
        <v>2.4116558511973807E-2</v>
      </c>
      <c r="I90">
        <f>'Accessory Variables'!G89</f>
        <v>4000</v>
      </c>
      <c r="J90" s="6">
        <f>'Accessory Variables'!B89</f>
        <v>6264.5</v>
      </c>
      <c r="K90">
        <f t="shared" si="10"/>
        <v>3986.8717760524255</v>
      </c>
      <c r="L90">
        <f t="shared" si="11"/>
        <v>1.0271515746576383</v>
      </c>
      <c r="M90">
        <f t="shared" si="12"/>
        <v>0.85679207244546196</v>
      </c>
      <c r="N90">
        <v>0.84799542061030297</v>
      </c>
      <c r="O90" s="6">
        <f t="shared" si="13"/>
        <v>-8.7966518351589862E-3</v>
      </c>
    </row>
    <row r="91" spans="1:15" x14ac:dyDescent="0.25">
      <c r="A91" t="s">
        <v>117</v>
      </c>
      <c r="B91">
        <f>'Post-MPC Taxes'!G90</f>
        <v>-933.18400000000008</v>
      </c>
      <c r="C91">
        <f>'Post-MPC Transfers'!P90</f>
        <v>618.70230000000004</v>
      </c>
      <c r="D91">
        <f t="shared" si="7"/>
        <v>-314.48170000000005</v>
      </c>
      <c r="E91">
        <f>'Accessory Variables'!F90</f>
        <v>6.2656239984615301E-3</v>
      </c>
      <c r="F91">
        <f t="shared" si="8"/>
        <v>2.529902970415332E-2</v>
      </c>
      <c r="G91">
        <f>'Accessory Variables'!C90</f>
        <v>5.9398754727071302E-3</v>
      </c>
      <c r="H91">
        <f t="shared" si="9"/>
        <v>2.397203414505622E-2</v>
      </c>
      <c r="I91">
        <f>'Accessory Variables'!G90</f>
        <v>4100.3999999999996</v>
      </c>
      <c r="J91" s="6">
        <f>'Accessory Variables'!B90</f>
        <v>6363.1</v>
      </c>
      <c r="K91">
        <f t="shared" si="10"/>
        <v>4083.6075227554588</v>
      </c>
      <c r="L91">
        <f t="shared" si="11"/>
        <v>1.1042437099165998</v>
      </c>
      <c r="M91">
        <f t="shared" si="12"/>
        <v>1.1585163625096211</v>
      </c>
      <c r="N91">
        <v>1.0739016929706691</v>
      </c>
      <c r="O91" s="6">
        <f t="shared" si="13"/>
        <v>-8.4614669538952025E-2</v>
      </c>
    </row>
    <row r="92" spans="1:15" x14ac:dyDescent="0.25">
      <c r="A92" t="s">
        <v>118</v>
      </c>
      <c r="B92">
        <f>'Post-MPC Taxes'!G91</f>
        <v>-943.00599999999997</v>
      </c>
      <c r="C92">
        <f>'Post-MPC Transfers'!P91</f>
        <v>639.12149999999997</v>
      </c>
      <c r="D92">
        <f t="shared" si="7"/>
        <v>-303.8845</v>
      </c>
      <c r="E92">
        <f>'Accessory Variables'!F91</f>
        <v>6.64065610319287E-3</v>
      </c>
      <c r="F92">
        <f t="shared" si="8"/>
        <v>2.6828387605256188E-2</v>
      </c>
      <c r="G92">
        <f>'Accessory Variables'!C91</f>
        <v>5.9617611877955702E-3</v>
      </c>
      <c r="H92">
        <f t="shared" si="9"/>
        <v>2.406114917910851E-2</v>
      </c>
      <c r="I92">
        <f>'Accessory Variables'!G91</f>
        <v>4155.7</v>
      </c>
      <c r="J92" s="6">
        <f>'Accessory Variables'!B91</f>
        <v>6470.8</v>
      </c>
      <c r="K92">
        <f t="shared" si="10"/>
        <v>4141.1395703862208</v>
      </c>
      <c r="L92">
        <f t="shared" si="11"/>
        <v>1.0550471138888093</v>
      </c>
      <c r="M92">
        <f t="shared" si="12"/>
        <v>0.94463693184935138</v>
      </c>
      <c r="N92">
        <v>0.91683210522268599</v>
      </c>
      <c r="O92" s="6">
        <f t="shared" si="13"/>
        <v>-2.7804826626665391E-2</v>
      </c>
    </row>
    <row r="93" spans="1:15" x14ac:dyDescent="0.25">
      <c r="A93" t="s">
        <v>119</v>
      </c>
      <c r="B93">
        <f>'Post-MPC Taxes'!G92</f>
        <v>-953.1626666666665</v>
      </c>
      <c r="C93">
        <f>'Post-MPC Transfers'!P92</f>
        <v>657.15412500000002</v>
      </c>
      <c r="D93">
        <f t="shared" si="7"/>
        <v>-296.00854166666647</v>
      </c>
      <c r="E93">
        <f>'Accessory Variables'!F92</f>
        <v>6.3753717648546999E-3</v>
      </c>
      <c r="F93">
        <f t="shared" si="8"/>
        <v>2.5746397419558198E-2</v>
      </c>
      <c r="G93">
        <f>'Accessory Variables'!C92</f>
        <v>6.0585470811391796E-3</v>
      </c>
      <c r="H93">
        <f t="shared" si="9"/>
        <v>2.4455315168233627E-2</v>
      </c>
      <c r="I93">
        <f>'Accessory Variables'!G92</f>
        <v>4227</v>
      </c>
      <c r="J93" s="6">
        <f>'Accessory Variables'!B92</f>
        <v>6566.6</v>
      </c>
      <c r="K93">
        <f t="shared" si="10"/>
        <v>4215.3455664551111</v>
      </c>
      <c r="L93">
        <f t="shared" si="11"/>
        <v>1.0704151276343705</v>
      </c>
      <c r="M93">
        <f t="shared" si="12"/>
        <v>0.7567741848127999</v>
      </c>
      <c r="N93">
        <v>0.72166130022684971</v>
      </c>
      <c r="O93" s="6">
        <f t="shared" si="13"/>
        <v>-3.5112884585950188E-2</v>
      </c>
    </row>
    <row r="94" spans="1:15" x14ac:dyDescent="0.25">
      <c r="A94" t="s">
        <v>120</v>
      </c>
      <c r="B94">
        <f>'Post-MPC Taxes'!G93</f>
        <v>-963.96</v>
      </c>
      <c r="C94">
        <f>'Post-MPC Transfers'!P93</f>
        <v>669.91477500000008</v>
      </c>
      <c r="D94">
        <f t="shared" si="7"/>
        <v>-294.04522499999996</v>
      </c>
      <c r="E94">
        <f>'Accessory Variables'!F93</f>
        <v>6.9794859702898603E-3</v>
      </c>
      <c r="F94">
        <f t="shared" si="8"/>
        <v>2.8211585573659992E-2</v>
      </c>
      <c r="G94">
        <f>'Accessory Variables'!C93</f>
        <v>6.0971034068737504E-3</v>
      </c>
      <c r="H94">
        <f t="shared" si="9"/>
        <v>2.4612369660403033E-2</v>
      </c>
      <c r="I94">
        <f>'Accessory Variables'!G93</f>
        <v>4307.2</v>
      </c>
      <c r="J94" s="6">
        <f>'Accessory Variables'!B93</f>
        <v>6680.8</v>
      </c>
      <c r="K94">
        <f t="shared" si="10"/>
        <v>4301.3659011818254</v>
      </c>
      <c r="L94">
        <f t="shared" si="11"/>
        <v>1.0780804274999924</v>
      </c>
      <c r="M94">
        <f t="shared" si="12"/>
        <v>0.3758148928340424</v>
      </c>
      <c r="N94">
        <v>0.356303233629362</v>
      </c>
      <c r="O94" s="6">
        <f t="shared" si="13"/>
        <v>-1.9511659204680398E-2</v>
      </c>
    </row>
    <row r="95" spans="1:15" x14ac:dyDescent="0.25">
      <c r="A95" t="s">
        <v>121</v>
      </c>
      <c r="B95">
        <f>'Post-MPC Taxes'!G94</f>
        <v>-973.99333333333334</v>
      </c>
      <c r="C95">
        <f>'Post-MPC Transfers'!P94</f>
        <v>683.09685000000002</v>
      </c>
      <c r="D95">
        <f t="shared" si="7"/>
        <v>-290.89648333333332</v>
      </c>
      <c r="E95">
        <f>'Accessory Variables'!F94</f>
        <v>5.9632526264849998E-3</v>
      </c>
      <c r="F95">
        <f t="shared" si="8"/>
        <v>2.4067222283967293E-2</v>
      </c>
      <c r="G95">
        <f>'Accessory Variables'!C94</f>
        <v>6.1533871599321896E-3</v>
      </c>
      <c r="H95">
        <f t="shared" si="9"/>
        <v>2.4841667086341834E-2</v>
      </c>
      <c r="I95">
        <f>'Accessory Variables'!G94</f>
        <v>4349.5</v>
      </c>
      <c r="J95" s="6">
        <f>'Accessory Variables'!B94</f>
        <v>6729.5</v>
      </c>
      <c r="K95">
        <f t="shared" si="10"/>
        <v>4342.7884182610924</v>
      </c>
      <c r="L95">
        <f t="shared" si="11"/>
        <v>1.0398655435518658</v>
      </c>
      <c r="M95">
        <f t="shared" si="12"/>
        <v>0.4138795006468613</v>
      </c>
      <c r="N95">
        <v>0.41009670140499399</v>
      </c>
      <c r="O95" s="6">
        <f t="shared" si="13"/>
        <v>-3.7827992418673073E-3</v>
      </c>
    </row>
    <row r="96" spans="1:15" x14ac:dyDescent="0.25">
      <c r="A96" t="s">
        <v>122</v>
      </c>
      <c r="B96">
        <f>'Post-MPC Taxes'!G95</f>
        <v>-986.03066666666678</v>
      </c>
      <c r="C96">
        <f>'Post-MPC Transfers'!P95</f>
        <v>693.85297500000001</v>
      </c>
      <c r="D96">
        <f t="shared" si="7"/>
        <v>-292.17769166666676</v>
      </c>
      <c r="E96">
        <f>'Accessory Variables'!F95</f>
        <v>6.7193246535590702E-3</v>
      </c>
      <c r="F96">
        <f t="shared" si="8"/>
        <v>2.7149410087355053E-2</v>
      </c>
      <c r="G96">
        <f>'Accessory Variables'!C95</f>
        <v>6.2918141551919797E-3</v>
      </c>
      <c r="H96">
        <f t="shared" si="9"/>
        <v>2.5405776034383099E-2</v>
      </c>
      <c r="I96">
        <f>'Accessory Variables'!G95</f>
        <v>4418.6000000000004</v>
      </c>
      <c r="J96" s="6">
        <f>'Accessory Variables'!B95</f>
        <v>6808.9</v>
      </c>
      <c r="K96">
        <f t="shared" si="10"/>
        <v>4416.0963138097059</v>
      </c>
      <c r="L96">
        <f t="shared" si="11"/>
        <v>1.0650779952723297</v>
      </c>
      <c r="M96">
        <f t="shared" si="12"/>
        <v>0.15652193252270277</v>
      </c>
      <c r="N96">
        <v>0.1575282334760337</v>
      </c>
      <c r="O96" s="6">
        <f t="shared" si="13"/>
        <v>1.0063009533309297E-3</v>
      </c>
    </row>
    <row r="97" spans="1:15" x14ac:dyDescent="0.25">
      <c r="A97" t="s">
        <v>123</v>
      </c>
      <c r="B97">
        <f>'Post-MPC Taxes'!G96</f>
        <v>-999.96266666666656</v>
      </c>
      <c r="C97">
        <f>'Post-MPC Transfers'!P96</f>
        <v>705.02467499999989</v>
      </c>
      <c r="D97">
        <f t="shared" si="7"/>
        <v>-294.93799166666668</v>
      </c>
      <c r="E97">
        <f>'Accessory Variables'!F96</f>
        <v>4.3314733175079398E-3</v>
      </c>
      <c r="F97">
        <f t="shared" si="8"/>
        <v>1.74387886511711E-2</v>
      </c>
      <c r="G97">
        <f>'Accessory Variables'!C96</f>
        <v>6.3353499636269496E-3</v>
      </c>
      <c r="H97">
        <f t="shared" si="9"/>
        <v>2.5583238539557573E-2</v>
      </c>
      <c r="I97">
        <f>'Accessory Variables'!G96</f>
        <v>4487.2</v>
      </c>
      <c r="J97" s="6">
        <f>'Accessory Variables'!B96</f>
        <v>6882.1</v>
      </c>
      <c r="K97">
        <f t="shared" si="10"/>
        <v>4486.8436921963012</v>
      </c>
      <c r="L97">
        <f t="shared" si="11"/>
        <v>1.0635623504198128</v>
      </c>
      <c r="M97">
        <f t="shared" si="12"/>
        <v>2.2022954092481624E-2</v>
      </c>
      <c r="N97">
        <v>2.9530299664693005E-2</v>
      </c>
      <c r="O97" s="6">
        <f t="shared" si="13"/>
        <v>7.507345572211381E-3</v>
      </c>
    </row>
    <row r="98" spans="1:15" x14ac:dyDescent="0.25">
      <c r="A98" t="s">
        <v>124</v>
      </c>
      <c r="B98">
        <f>'Post-MPC Taxes'!G97</f>
        <v>-1015.7153333333333</v>
      </c>
      <c r="C98">
        <f>'Post-MPC Transfers'!P97</f>
        <v>715.48289999999997</v>
      </c>
      <c r="D98">
        <f t="shared" si="7"/>
        <v>-300.23243333333335</v>
      </c>
      <c r="E98">
        <f>'Accessory Variables'!F97</f>
        <v>5.7708541171055403E-3</v>
      </c>
      <c r="F98">
        <f t="shared" si="8"/>
        <v>2.3284002862356434E-2</v>
      </c>
      <c r="G98">
        <f>'Accessory Variables'!C97</f>
        <v>6.3869698494760704E-3</v>
      </c>
      <c r="H98">
        <f t="shared" si="9"/>
        <v>2.5793683549604429E-2</v>
      </c>
      <c r="I98">
        <f>'Accessory Variables'!G97</f>
        <v>4552.7</v>
      </c>
      <c r="J98" s="6">
        <f>'Accessory Variables'!B97</f>
        <v>7013.7</v>
      </c>
      <c r="K98">
        <f t="shared" si="10"/>
        <v>4554.4086374829267</v>
      </c>
      <c r="L98">
        <f t="shared" si="11"/>
        <v>1.0596792387667315</v>
      </c>
      <c r="M98">
        <f t="shared" si="12"/>
        <v>-0.10331934410345481</v>
      </c>
      <c r="N98">
        <v>-9.0247598941162008E-2</v>
      </c>
      <c r="O98" s="6">
        <f t="shared" si="13"/>
        <v>1.30717451622928E-2</v>
      </c>
    </row>
    <row r="99" spans="1:15" x14ac:dyDescent="0.25">
      <c r="A99" t="s">
        <v>125</v>
      </c>
      <c r="B99">
        <f>'Post-MPC Taxes'!G98</f>
        <v>-1031.7413333333334</v>
      </c>
      <c r="C99">
        <f>'Post-MPC Transfers'!P98</f>
        <v>723.46860000000004</v>
      </c>
      <c r="D99">
        <f t="shared" si="7"/>
        <v>-308.27273333333335</v>
      </c>
      <c r="E99">
        <f>'Accessory Variables'!F98</f>
        <v>3.58608902656754E-3</v>
      </c>
      <c r="F99">
        <f t="shared" si="8"/>
        <v>1.4421700947603755E-2</v>
      </c>
      <c r="G99">
        <f>'Accessory Variables'!C98</f>
        <v>6.4191738723258203E-3</v>
      </c>
      <c r="H99">
        <f t="shared" si="9"/>
        <v>2.5924989975043999E-2</v>
      </c>
      <c r="I99">
        <f>'Accessory Variables'!G98</f>
        <v>4621.2</v>
      </c>
      <c r="J99" s="6">
        <f>'Accessory Variables'!B98</f>
        <v>7115.7</v>
      </c>
      <c r="K99">
        <f t="shared" si="10"/>
        <v>4626.2363955737255</v>
      </c>
      <c r="L99">
        <f t="shared" si="11"/>
        <v>1.0615560381755269</v>
      </c>
      <c r="M99">
        <f t="shared" si="12"/>
        <v>-0.30103363761663238</v>
      </c>
      <c r="N99">
        <v>-0.28646813933784793</v>
      </c>
      <c r="O99" s="6">
        <f t="shared" si="13"/>
        <v>1.456549827878445E-2</v>
      </c>
    </row>
    <row r="100" spans="1:15" x14ac:dyDescent="0.25">
      <c r="A100" t="s">
        <v>126</v>
      </c>
      <c r="B100">
        <f>'Post-MPC Taxes'!G99</f>
        <v>-1049.6493333333333</v>
      </c>
      <c r="C100">
        <f>'Post-MPC Transfers'!P99</f>
        <v>731.62170000000003</v>
      </c>
      <c r="D100">
        <f t="shared" si="7"/>
        <v>-318.02763333333326</v>
      </c>
      <c r="E100">
        <f>'Accessory Variables'!F99</f>
        <v>5.5803910835383599E-3</v>
      </c>
      <c r="F100">
        <f t="shared" si="8"/>
        <v>2.2509105002353369E-2</v>
      </c>
      <c r="G100">
        <f>'Accessory Variables'!C99</f>
        <v>6.45050547028148E-3</v>
      </c>
      <c r="H100">
        <f t="shared" si="9"/>
        <v>2.6052751334235014E-2</v>
      </c>
      <c r="I100">
        <f>'Accessory Variables'!G99</f>
        <v>4683.2</v>
      </c>
      <c r="J100" s="6">
        <f>'Accessory Variables'!B99</f>
        <v>7246.9</v>
      </c>
      <c r="K100">
        <f t="shared" si="10"/>
        <v>4689.2461026349029</v>
      </c>
      <c r="L100">
        <f t="shared" si="11"/>
        <v>1.054755410135372</v>
      </c>
      <c r="M100">
        <f t="shared" si="12"/>
        <v>-0.35267602163159628</v>
      </c>
      <c r="N100">
        <v>-0.33874071367785391</v>
      </c>
      <c r="O100" s="6">
        <f t="shared" si="13"/>
        <v>1.3935307953742371E-2</v>
      </c>
    </row>
    <row r="101" spans="1:15" x14ac:dyDescent="0.25">
      <c r="A101" t="s">
        <v>127</v>
      </c>
      <c r="B101">
        <f>'Post-MPC Taxes'!G100</f>
        <v>-1066.7066666666665</v>
      </c>
      <c r="C101">
        <f>'Post-MPC Transfers'!P100</f>
        <v>738.37755000000004</v>
      </c>
      <c r="D101">
        <f t="shared" si="7"/>
        <v>-328.32911666666644</v>
      </c>
      <c r="E101">
        <f>'Accessory Variables'!F100</f>
        <v>7.16737483555874E-3</v>
      </c>
      <c r="F101">
        <f t="shared" si="8"/>
        <v>2.8979202341804955E-2</v>
      </c>
      <c r="G101">
        <f>'Accessory Variables'!C100</f>
        <v>6.5438094126730696E-3</v>
      </c>
      <c r="H101">
        <f t="shared" si="9"/>
        <v>2.6433288995555859E-2</v>
      </c>
      <c r="I101">
        <f>'Accessory Variables'!G100</f>
        <v>4752.8</v>
      </c>
      <c r="J101" s="6">
        <f>'Accessory Variables'!B100</f>
        <v>7331.1</v>
      </c>
      <c r="K101">
        <f t="shared" si="10"/>
        <v>4758.7409478566715</v>
      </c>
      <c r="L101">
        <f t="shared" si="11"/>
        <v>1.0607849197385151</v>
      </c>
      <c r="M101">
        <f t="shared" si="12"/>
        <v>-0.34449913485227596</v>
      </c>
      <c r="N101">
        <v>-0.326887541210308</v>
      </c>
      <c r="O101" s="6">
        <f t="shared" si="13"/>
        <v>1.761159364196796E-2</v>
      </c>
    </row>
    <row r="102" spans="1:15" x14ac:dyDescent="0.25">
      <c r="A102" t="s">
        <v>128</v>
      </c>
      <c r="B102">
        <f>'Post-MPC Taxes'!G101</f>
        <v>-1082.7006666666666</v>
      </c>
      <c r="C102">
        <f>'Post-MPC Transfers'!P101</f>
        <v>748.84725000000003</v>
      </c>
      <c r="D102">
        <f t="shared" si="7"/>
        <v>-333.85341666666659</v>
      </c>
      <c r="E102">
        <f>'Accessory Variables'!F101</f>
        <v>4.69920578918126E-3</v>
      </c>
      <c r="F102">
        <f t="shared" si="8"/>
        <v>1.8929733936163817E-2</v>
      </c>
      <c r="G102">
        <f>'Accessory Variables'!C101</f>
        <v>6.5993650340670004E-3</v>
      </c>
      <c r="H102">
        <f t="shared" si="9"/>
        <v>2.6659921398251241E-2</v>
      </c>
      <c r="I102">
        <f>'Accessory Variables'!G101</f>
        <v>4826.7</v>
      </c>
      <c r="J102" s="6">
        <f>'Accessory Variables'!B101</f>
        <v>7455.3</v>
      </c>
      <c r="K102">
        <f t="shared" si="10"/>
        <v>4828.5146502220077</v>
      </c>
      <c r="L102">
        <f t="shared" si="11"/>
        <v>1.0636605894311988</v>
      </c>
      <c r="M102">
        <f t="shared" si="12"/>
        <v>-0.10361813481470064</v>
      </c>
      <c r="N102">
        <v>-9.8245370108640998E-2</v>
      </c>
      <c r="O102" s="6">
        <f t="shared" si="13"/>
        <v>5.3727647060596434E-3</v>
      </c>
    </row>
    <row r="103" spans="1:15" x14ac:dyDescent="0.25">
      <c r="A103" t="s">
        <v>129</v>
      </c>
      <c r="B103">
        <f>'Post-MPC Taxes'!G102</f>
        <v>-1101.258</v>
      </c>
      <c r="C103">
        <f>'Post-MPC Transfers'!P102</f>
        <v>761.19997499999999</v>
      </c>
      <c r="D103">
        <f t="shared" si="7"/>
        <v>-340.05802500000004</v>
      </c>
      <c r="E103">
        <f>'Accessory Variables'!F102</f>
        <v>4.8864315600716203E-3</v>
      </c>
      <c r="F103">
        <f t="shared" si="8"/>
        <v>1.9689456788231974E-2</v>
      </c>
      <c r="G103">
        <f>'Accessory Variables'!C102</f>
        <v>6.6092565029412E-3</v>
      </c>
      <c r="H103">
        <f t="shared" si="9"/>
        <v>2.6700276378384347E-2</v>
      </c>
      <c r="I103">
        <f>'Accessory Variables'!G102</f>
        <v>4862.3999999999996</v>
      </c>
      <c r="J103" s="6">
        <f>'Accessory Variables'!B102</f>
        <v>7522.3</v>
      </c>
      <c r="K103">
        <f t="shared" si="10"/>
        <v>4864.7667335965625</v>
      </c>
      <c r="L103">
        <f t="shared" si="11"/>
        <v>1.0299152891850683</v>
      </c>
      <c r="M103">
        <f t="shared" si="12"/>
        <v>-0.12971114524229979</v>
      </c>
      <c r="N103">
        <v>-0.12598555511218498</v>
      </c>
      <c r="O103" s="6">
        <f t="shared" si="13"/>
        <v>3.7255901301148087E-3</v>
      </c>
    </row>
    <row r="104" spans="1:15" x14ac:dyDescent="0.25">
      <c r="A104" t="s">
        <v>130</v>
      </c>
      <c r="B104">
        <f>'Post-MPC Taxes'!G103</f>
        <v>-1119.2133333333331</v>
      </c>
      <c r="C104">
        <f>'Post-MPC Transfers'!P103</f>
        <v>773.90707499999996</v>
      </c>
      <c r="D104">
        <f t="shared" si="7"/>
        <v>-345.30625833333318</v>
      </c>
      <c r="E104">
        <f>'Accessory Variables'!F103</f>
        <v>5.8292563237021299E-3</v>
      </c>
      <c r="F104">
        <f t="shared" si="8"/>
        <v>2.3521700143054991E-2</v>
      </c>
      <c r="G104">
        <f>'Accessory Variables'!C103</f>
        <v>6.6890809554824796E-3</v>
      </c>
      <c r="H104">
        <f t="shared" si="9"/>
        <v>2.7025985827821453E-2</v>
      </c>
      <c r="I104">
        <f>'Accessory Variables'!G103</f>
        <v>4933.6000000000004</v>
      </c>
      <c r="J104" s="6">
        <f>'Accessory Variables'!B103</f>
        <v>7581</v>
      </c>
      <c r="K104">
        <f t="shared" si="10"/>
        <v>4934.5912722818903</v>
      </c>
      <c r="L104">
        <f t="shared" si="11"/>
        <v>1.0598710036608647</v>
      </c>
      <c r="M104">
        <f t="shared" si="12"/>
        <v>-5.5451124182833496E-2</v>
      </c>
      <c r="N104">
        <v>-5.1707472477967975E-2</v>
      </c>
      <c r="O104" s="6">
        <f t="shared" si="13"/>
        <v>3.7436517048655207E-3</v>
      </c>
    </row>
    <row r="105" spans="1:15" x14ac:dyDescent="0.25">
      <c r="A105" t="s">
        <v>131</v>
      </c>
      <c r="B105">
        <f>'Post-MPC Taxes'!G104</f>
        <v>-1136.2159999999999</v>
      </c>
      <c r="C105">
        <f>'Post-MPC Transfers'!P104</f>
        <v>786.89002500000004</v>
      </c>
      <c r="D105">
        <f t="shared" si="7"/>
        <v>-349.32597499999986</v>
      </c>
      <c r="E105">
        <f>'Accessory Variables'!F104</f>
        <v>4.0804861100844896E-3</v>
      </c>
      <c r="F105">
        <f t="shared" si="8"/>
        <v>1.6422118685303522E-2</v>
      </c>
      <c r="G105">
        <f>'Accessory Variables'!C104</f>
        <v>6.7233209183585902E-3</v>
      </c>
      <c r="H105">
        <f t="shared" si="9"/>
        <v>2.7165719640066976E-2</v>
      </c>
      <c r="I105">
        <f>'Accessory Variables'!G104</f>
        <v>4998.7</v>
      </c>
      <c r="J105" s="6">
        <f>'Accessory Variables'!B104</f>
        <v>7683.1</v>
      </c>
      <c r="K105">
        <f t="shared" si="10"/>
        <v>4998.9890944859189</v>
      </c>
      <c r="L105">
        <f t="shared" si="11"/>
        <v>1.0538348359784477</v>
      </c>
      <c r="M105">
        <f t="shared" si="12"/>
        <v>-1.5862569562382425E-2</v>
      </c>
      <c r="N105">
        <v>-1.4506335302288981E-2</v>
      </c>
      <c r="O105" s="6">
        <f t="shared" si="13"/>
        <v>1.3562342600934446E-3</v>
      </c>
    </row>
    <row r="106" spans="1:15" x14ac:dyDescent="0.25">
      <c r="A106" t="s">
        <v>132</v>
      </c>
      <c r="B106">
        <f>'Post-MPC Taxes'!G105</f>
        <v>-1152.46</v>
      </c>
      <c r="C106">
        <f>'Post-MPC Transfers'!P105</f>
        <v>793.86615000000006</v>
      </c>
      <c r="D106">
        <f t="shared" si="7"/>
        <v>-358.59384999999997</v>
      </c>
      <c r="E106">
        <f>'Accessory Variables'!F105</f>
        <v>4.40256202606193E-3</v>
      </c>
      <c r="F106">
        <f t="shared" si="8"/>
        <v>1.7726885125847414E-2</v>
      </c>
      <c r="G106">
        <f>'Accessory Variables'!C105</f>
        <v>6.8521107801331497E-3</v>
      </c>
      <c r="H106">
        <f t="shared" si="9"/>
        <v>2.7691440723211391E-2</v>
      </c>
      <c r="I106">
        <f>'Accessory Variables'!G105</f>
        <v>5055.7</v>
      </c>
      <c r="J106" s="6">
        <f>'Accessory Variables'!B105</f>
        <v>7772.6</v>
      </c>
      <c r="K106">
        <f t="shared" si="10"/>
        <v>5061.0363254486701</v>
      </c>
      <c r="L106">
        <f t="shared" si="11"/>
        <v>1.0463979724247525</v>
      </c>
      <c r="M106">
        <f t="shared" si="12"/>
        <v>-0.2878196305164426</v>
      </c>
      <c r="N106">
        <v>-0.27713131413221748</v>
      </c>
      <c r="O106" s="6">
        <f t="shared" si="13"/>
        <v>1.0688316384225127E-2</v>
      </c>
    </row>
    <row r="107" spans="1:15" x14ac:dyDescent="0.25">
      <c r="A107" t="s">
        <v>133</v>
      </c>
      <c r="B107">
        <f>'Post-MPC Taxes'!G106</f>
        <v>-1171.2713333333331</v>
      </c>
      <c r="C107">
        <f>'Post-MPC Transfers'!P106</f>
        <v>801.75870000000009</v>
      </c>
      <c r="D107">
        <f t="shared" si="7"/>
        <v>-369.51263333333304</v>
      </c>
      <c r="E107">
        <f>'Accessory Variables'!F106</f>
        <v>5.5560442137978496E-3</v>
      </c>
      <c r="F107">
        <f t="shared" si="8"/>
        <v>2.2410081624016032E-2</v>
      </c>
      <c r="G107">
        <f>'Accessory Variables'!C106</f>
        <v>6.9521115097985796E-3</v>
      </c>
      <c r="H107">
        <f t="shared" si="9"/>
        <v>2.8099783535596723E-2</v>
      </c>
      <c r="I107">
        <f>'Accessory Variables'!G106</f>
        <v>5130.6000000000004</v>
      </c>
      <c r="J107" s="6">
        <f>'Accessory Variables'!B106</f>
        <v>7868.5</v>
      </c>
      <c r="K107">
        <f t="shared" si="10"/>
        <v>5137.0334356160092</v>
      </c>
      <c r="L107">
        <f t="shared" si="11"/>
        <v>1.060589798504644</v>
      </c>
      <c r="M107">
        <f t="shared" si="12"/>
        <v>-0.34751633734439186</v>
      </c>
      <c r="N107">
        <v>-0.33022329373301201</v>
      </c>
      <c r="O107" s="6">
        <f t="shared" si="13"/>
        <v>1.7293043611379844E-2</v>
      </c>
    </row>
    <row r="108" spans="1:15" x14ac:dyDescent="0.25">
      <c r="A108" t="s">
        <v>134</v>
      </c>
      <c r="B108">
        <f>'Post-MPC Taxes'!G107</f>
        <v>-1192.1513333333332</v>
      </c>
      <c r="C108">
        <f>'Post-MPC Transfers'!P107</f>
        <v>812.35170000000005</v>
      </c>
      <c r="D108">
        <f t="shared" si="7"/>
        <v>-379.79963333333319</v>
      </c>
      <c r="E108">
        <f>'Accessory Variables'!F107</f>
        <v>6.6916449200355999E-3</v>
      </c>
      <c r="F108">
        <f t="shared" si="8"/>
        <v>2.703644891253254E-2</v>
      </c>
      <c r="G108">
        <f>'Accessory Variables'!C107</f>
        <v>7.3581059087559596E-3</v>
      </c>
      <c r="H108">
        <f t="shared" si="9"/>
        <v>2.9758870423851835E-2</v>
      </c>
      <c r="I108">
        <f>'Accessory Variables'!G107</f>
        <v>5220.5</v>
      </c>
      <c r="J108" s="6">
        <f>'Accessory Variables'!B107</f>
        <v>8032.8</v>
      </c>
      <c r="K108">
        <f t="shared" si="10"/>
        <v>5225.5954395735762</v>
      </c>
      <c r="L108">
        <f t="shared" si="11"/>
        <v>1.0719530717746721</v>
      </c>
      <c r="M108">
        <f t="shared" si="12"/>
        <v>-0.27238692085999289</v>
      </c>
      <c r="N108">
        <v>-0.25790177457246682</v>
      </c>
      <c r="O108" s="6">
        <f t="shared" si="13"/>
        <v>1.4485146287526063E-2</v>
      </c>
    </row>
    <row r="109" spans="1:15" x14ac:dyDescent="0.25">
      <c r="A109" t="s">
        <v>135</v>
      </c>
      <c r="B109">
        <f>'Post-MPC Taxes'!G108</f>
        <v>-1212.1326666666666</v>
      </c>
      <c r="C109">
        <f>'Post-MPC Transfers'!P108</f>
        <v>820.66342500000007</v>
      </c>
      <c r="D109">
        <f t="shared" si="7"/>
        <v>-391.46924166666656</v>
      </c>
      <c r="E109">
        <f>'Accessory Variables'!F108</f>
        <v>4.25766089323987E-3</v>
      </c>
      <c r="F109">
        <f t="shared" si="8"/>
        <v>1.7139718685256655E-2</v>
      </c>
      <c r="G109">
        <f>'Accessory Variables'!C108</f>
        <v>7.8570760452716399E-3</v>
      </c>
      <c r="H109">
        <f t="shared" si="9"/>
        <v>3.180065003975785E-2</v>
      </c>
      <c r="I109">
        <f>'Accessory Variables'!G108</f>
        <v>5274.5</v>
      </c>
      <c r="J109" s="6">
        <f>'Accessory Variables'!B108</f>
        <v>8131.4</v>
      </c>
      <c r="K109">
        <f t="shared" si="10"/>
        <v>5281.5684356861566</v>
      </c>
      <c r="L109">
        <f t="shared" si="11"/>
        <v>1.0420217553486204</v>
      </c>
      <c r="M109">
        <f t="shared" si="12"/>
        <v>-0.3630510290596472</v>
      </c>
      <c r="N109">
        <v>-0.35109033675604384</v>
      </c>
      <c r="O109" s="6">
        <f t="shared" si="13"/>
        <v>1.196069230360336E-2</v>
      </c>
    </row>
    <row r="110" spans="1:15" x14ac:dyDescent="0.25">
      <c r="A110" t="s">
        <v>136</v>
      </c>
      <c r="B110">
        <f>'Post-MPC Taxes'!G109</f>
        <v>-1231.3206666666665</v>
      </c>
      <c r="C110">
        <f>'Post-MPC Transfers'!P109</f>
        <v>830.94569999999999</v>
      </c>
      <c r="D110">
        <f t="shared" si="7"/>
        <v>-400.37496666666652</v>
      </c>
      <c r="E110">
        <f>'Accessory Variables'!F109</f>
        <v>6.82086926426906E-3</v>
      </c>
      <c r="F110">
        <f t="shared" si="8"/>
        <v>2.756389411021698E-2</v>
      </c>
      <c r="G110">
        <f>'Accessory Variables'!C109</f>
        <v>8.3189200590592094E-3</v>
      </c>
      <c r="H110">
        <f t="shared" si="9"/>
        <v>3.369321443569917E-2</v>
      </c>
      <c r="I110">
        <f>'Accessory Variables'!G109</f>
        <v>5352.8</v>
      </c>
      <c r="J110" s="6">
        <f>'Accessory Variables'!B109</f>
        <v>8259.7999999999993</v>
      </c>
      <c r="K110">
        <f t="shared" si="10"/>
        <v>5355.7789631546038</v>
      </c>
      <c r="L110">
        <f t="shared" si="11"/>
        <v>1.0607154161748769</v>
      </c>
      <c r="M110">
        <f t="shared" si="12"/>
        <v>-0.1531499990825248</v>
      </c>
      <c r="N110">
        <v>-0.14532603717253251</v>
      </c>
      <c r="O110" s="6">
        <f t="shared" si="13"/>
        <v>7.8239619099922941E-3</v>
      </c>
    </row>
    <row r="111" spans="1:15" x14ac:dyDescent="0.25">
      <c r="A111" t="s">
        <v>137</v>
      </c>
      <c r="B111">
        <f>'Post-MPC Taxes'!G110</f>
        <v>-1254.6433333333332</v>
      </c>
      <c r="C111">
        <f>'Post-MPC Transfers'!P110</f>
        <v>839.51437499999997</v>
      </c>
      <c r="D111">
        <f t="shared" si="7"/>
        <v>-415.12895833333323</v>
      </c>
      <c r="E111">
        <f>'Accessory Variables'!F110</f>
        <v>4.4114066371616599E-3</v>
      </c>
      <c r="F111">
        <f t="shared" si="8"/>
        <v>1.7762733371334161E-2</v>
      </c>
      <c r="G111">
        <f>'Accessory Variables'!C110</f>
        <v>8.7606998518963107E-3</v>
      </c>
      <c r="H111">
        <f t="shared" si="9"/>
        <v>3.5505993999511487E-2</v>
      </c>
      <c r="I111">
        <f>'Accessory Variables'!G110</f>
        <v>5433.1</v>
      </c>
      <c r="J111" s="6">
        <f>'Accessory Variables'!B110</f>
        <v>8362.7000000000007</v>
      </c>
      <c r="K111">
        <f t="shared" si="10"/>
        <v>5442.5802099701805</v>
      </c>
      <c r="L111">
        <f t="shared" si="11"/>
        <v>1.0613698018919828</v>
      </c>
      <c r="M111">
        <f t="shared" si="12"/>
        <v>-0.482541524038753</v>
      </c>
      <c r="N111">
        <v>-0.45792508744809701</v>
      </c>
      <c r="O111" s="6">
        <f t="shared" si="13"/>
        <v>2.4616436590655988E-2</v>
      </c>
    </row>
    <row r="112" spans="1:15" x14ac:dyDescent="0.25">
      <c r="A112" t="s">
        <v>138</v>
      </c>
      <c r="B112">
        <f>'Post-MPC Taxes'!G111</f>
        <v>-1278.3413333333333</v>
      </c>
      <c r="C112">
        <f>'Post-MPC Transfers'!P111</f>
        <v>843.61972500000002</v>
      </c>
      <c r="D112">
        <f t="shared" si="7"/>
        <v>-434.72160833333328</v>
      </c>
      <c r="E112">
        <f>'Accessory Variables'!F111</f>
        <v>2.50973234274965E-3</v>
      </c>
      <c r="F112">
        <f t="shared" si="8"/>
        <v>1.0076785182037362E-2</v>
      </c>
      <c r="G112">
        <f>'Accessory Variables'!C111</f>
        <v>9.1408284808971504E-3</v>
      </c>
      <c r="H112">
        <f t="shared" si="9"/>
        <v>3.7067704415269853E-2</v>
      </c>
      <c r="I112">
        <f>'Accessory Variables'!G111</f>
        <v>5471.3</v>
      </c>
      <c r="J112" s="6">
        <f>'Accessory Variables'!B111</f>
        <v>8518.7999999999993</v>
      </c>
      <c r="K112">
        <f t="shared" si="10"/>
        <v>5486.0561648212806</v>
      </c>
      <c r="L112">
        <f t="shared" si="11"/>
        <v>1.0284219077082788</v>
      </c>
      <c r="M112">
        <f t="shared" si="12"/>
        <v>-0.71545601081403376</v>
      </c>
      <c r="N112">
        <v>-0.70479523304549607</v>
      </c>
      <c r="O112" s="6">
        <f t="shared" si="13"/>
        <v>1.0660777768537688E-2</v>
      </c>
    </row>
    <row r="113" spans="1:15" x14ac:dyDescent="0.25">
      <c r="A113" t="s">
        <v>139</v>
      </c>
      <c r="B113">
        <f>'Post-MPC Taxes'!G112</f>
        <v>-1302.7493333333332</v>
      </c>
      <c r="C113">
        <f>'Post-MPC Transfers'!P112</f>
        <v>849.93120000000022</v>
      </c>
      <c r="D113">
        <f t="shared" si="7"/>
        <v>-452.81813333333298</v>
      </c>
      <c r="E113">
        <f>'Accessory Variables'!F112</f>
        <v>2.63146665149439E-3</v>
      </c>
      <c r="F113">
        <f t="shared" si="8"/>
        <v>1.0567487241947671E-2</v>
      </c>
      <c r="G113">
        <f>'Accessory Variables'!C112</f>
        <v>9.5429886569127192E-3</v>
      </c>
      <c r="H113">
        <f t="shared" si="9"/>
        <v>3.8721850983890471E-2</v>
      </c>
      <c r="I113">
        <f>'Accessory Variables'!G112</f>
        <v>5579.2</v>
      </c>
      <c r="J113" s="6">
        <f>'Accessory Variables'!B112</f>
        <v>8662.7999999999993</v>
      </c>
      <c r="K113">
        <f t="shared" si="10"/>
        <v>5592.0040262077464</v>
      </c>
      <c r="L113">
        <f t="shared" si="11"/>
        <v>1.0812487196389609</v>
      </c>
      <c r="M113">
        <f t="shared" si="12"/>
        <v>-0.64145856516498434</v>
      </c>
      <c r="N113">
        <v>-0.60017887983985196</v>
      </c>
      <c r="O113" s="6">
        <f t="shared" si="13"/>
        <v>4.1279685325132376E-2</v>
      </c>
    </row>
    <row r="114" spans="1:15" x14ac:dyDescent="0.25">
      <c r="A114" t="s">
        <v>140</v>
      </c>
      <c r="B114">
        <f>'Post-MPC Taxes'!G113</f>
        <v>-1328.1379999999999</v>
      </c>
      <c r="C114">
        <f>'Post-MPC Transfers'!P113</f>
        <v>857.16562500000009</v>
      </c>
      <c r="D114">
        <f t="shared" si="7"/>
        <v>-470.97237499999983</v>
      </c>
      <c r="E114">
        <f>'Accessory Variables'!F113</f>
        <v>3.1494722505958101E-3</v>
      </c>
      <c r="F114">
        <f t="shared" si="8"/>
        <v>1.265752911418816E-2</v>
      </c>
      <c r="G114">
        <f>'Accessory Variables'!C113</f>
        <v>9.8517354524063593E-3</v>
      </c>
      <c r="H114">
        <f t="shared" si="9"/>
        <v>3.9993116085563329E-2</v>
      </c>
      <c r="I114">
        <f>'Accessory Variables'!G113</f>
        <v>5663.6</v>
      </c>
      <c r="J114" s="6">
        <f>'Accessory Variables'!B113</f>
        <v>8765.9</v>
      </c>
      <c r="K114">
        <f t="shared" si="10"/>
        <v>5675.8670590635147</v>
      </c>
      <c r="L114">
        <f t="shared" si="11"/>
        <v>1.0618974360774589</v>
      </c>
      <c r="M114">
        <f t="shared" si="12"/>
        <v>-0.59634453145911348</v>
      </c>
      <c r="N114">
        <v>-0.56526391829476696</v>
      </c>
      <c r="O114" s="6">
        <f t="shared" si="13"/>
        <v>3.1080613164346516E-2</v>
      </c>
    </row>
    <row r="115" spans="1:15" x14ac:dyDescent="0.25">
      <c r="A115" t="s">
        <v>141</v>
      </c>
      <c r="B115">
        <f>'Post-MPC Taxes'!G114</f>
        <v>-1353.4806666666664</v>
      </c>
      <c r="C115">
        <f>'Post-MPC Transfers'!P114</f>
        <v>862.0942500000001</v>
      </c>
      <c r="D115">
        <f t="shared" si="7"/>
        <v>-491.38641666666626</v>
      </c>
      <c r="E115">
        <f>'Accessory Variables'!F114</f>
        <v>7.0711356243924301E-5</v>
      </c>
      <c r="F115">
        <f t="shared" si="8"/>
        <v>2.8287542696547874E-4</v>
      </c>
      <c r="G115">
        <f>'Accessory Variables'!C114</f>
        <v>1.01103756318985E-2</v>
      </c>
      <c r="H115">
        <f t="shared" si="9"/>
        <v>4.1058965067039432E-2</v>
      </c>
      <c r="I115">
        <f>'Accessory Variables'!G114</f>
        <v>5721.3</v>
      </c>
      <c r="J115" s="6">
        <f>'Accessory Variables'!B114</f>
        <v>8866.5</v>
      </c>
      <c r="K115">
        <f t="shared" si="10"/>
        <v>5736.9190309477799</v>
      </c>
      <c r="L115">
        <f t="shared" si="11"/>
        <v>1.0413784617009265</v>
      </c>
      <c r="M115">
        <f t="shared" si="12"/>
        <v>-0.73679804740422772</v>
      </c>
      <c r="N115">
        <v>-0.711876996837424</v>
      </c>
      <c r="O115" s="6">
        <f t="shared" si="13"/>
        <v>2.4921050566803715E-2</v>
      </c>
    </row>
    <row r="116" spans="1:15" x14ac:dyDescent="0.25">
      <c r="A116" t="s">
        <v>142</v>
      </c>
      <c r="B116">
        <f>'Post-MPC Taxes'!G115</f>
        <v>-1377.8986666666665</v>
      </c>
      <c r="C116">
        <f>'Post-MPC Transfers'!P115</f>
        <v>867.795525</v>
      </c>
      <c r="D116">
        <f t="shared" si="7"/>
        <v>-510.10314166666649</v>
      </c>
      <c r="E116">
        <f>'Accessory Variables'!F115</f>
        <v>1.8100827264371201E-3</v>
      </c>
      <c r="F116">
        <f t="shared" si="8"/>
        <v>7.2600130355591208E-3</v>
      </c>
      <c r="G116">
        <f>'Accessory Variables'!C115</f>
        <v>1.04162509478389E-2</v>
      </c>
      <c r="H116">
        <f t="shared" si="9"/>
        <v>4.2320525847489909E-2</v>
      </c>
      <c r="I116">
        <f>'Accessory Variables'!G115</f>
        <v>5832.6</v>
      </c>
      <c r="J116" s="6">
        <f>'Accessory Variables'!B115</f>
        <v>8969.7000000000007</v>
      </c>
      <c r="K116">
        <f t="shared" si="10"/>
        <v>5845.3088707068273</v>
      </c>
      <c r="L116">
        <f t="shared" si="11"/>
        <v>1.0801147344614552</v>
      </c>
      <c r="M116">
        <f t="shared" si="12"/>
        <v>-0.61415517821192844</v>
      </c>
      <c r="N116">
        <v>-0.57248151355222598</v>
      </c>
      <c r="O116" s="6">
        <f t="shared" si="13"/>
        <v>4.1673664659702458E-2</v>
      </c>
    </row>
    <row r="117" spans="1:15" x14ac:dyDescent="0.25">
      <c r="A117" t="s">
        <v>143</v>
      </c>
      <c r="B117">
        <f>'Post-MPC Taxes'!G116</f>
        <v>-1403.4393333333333</v>
      </c>
      <c r="C117">
        <f>'Post-MPC Transfers'!P116</f>
        <v>872.50612499999988</v>
      </c>
      <c r="D117">
        <f t="shared" si="7"/>
        <v>-530.93320833333337</v>
      </c>
      <c r="E117">
        <f>'Accessory Variables'!F116</f>
        <v>3.0913428285079801E-3</v>
      </c>
      <c r="F117">
        <f t="shared" si="8"/>
        <v>1.2422827976697359E-2</v>
      </c>
      <c r="G117">
        <f>'Accessory Variables'!C116</f>
        <v>1.05774547752586E-2</v>
      </c>
      <c r="H117">
        <f t="shared" si="9"/>
        <v>4.2985860646305829E-2</v>
      </c>
      <c r="I117">
        <f>'Accessory Variables'!G116</f>
        <v>5926.8</v>
      </c>
      <c r="J117" s="6">
        <f>'Accessory Variables'!B116</f>
        <v>9121.1</v>
      </c>
      <c r="K117">
        <f t="shared" si="10"/>
        <v>5940.6575700661797</v>
      </c>
      <c r="L117">
        <f t="shared" si="11"/>
        <v>1.0661843778444315</v>
      </c>
      <c r="M117">
        <f t="shared" si="12"/>
        <v>-0.65021206468205739</v>
      </c>
      <c r="N117">
        <v>-0.61672908899090806</v>
      </c>
      <c r="O117" s="6">
        <f t="shared" si="13"/>
        <v>3.348297569114933E-2</v>
      </c>
    </row>
    <row r="118" spans="1:15" x14ac:dyDescent="0.25">
      <c r="A118" t="s">
        <v>144</v>
      </c>
      <c r="B118">
        <f>'Post-MPC Taxes'!G117</f>
        <v>-1429.1126666666664</v>
      </c>
      <c r="C118">
        <f>'Post-MPC Transfers'!P117</f>
        <v>878.12594999999999</v>
      </c>
      <c r="D118">
        <f t="shared" si="7"/>
        <v>-550.98671666666644</v>
      </c>
      <c r="E118">
        <f>'Accessory Variables'!F117</f>
        <v>2.6315048830598499E-3</v>
      </c>
      <c r="F118">
        <f t="shared" si="8"/>
        <v>1.0567641378658843E-2</v>
      </c>
      <c r="G118">
        <f>'Accessory Variables'!C117</f>
        <v>1.0755966200001601E-2</v>
      </c>
      <c r="H118">
        <f t="shared" si="9"/>
        <v>4.3723000503463672E-2</v>
      </c>
      <c r="I118">
        <f>'Accessory Variables'!G117</f>
        <v>6028.2</v>
      </c>
      <c r="J118" s="6">
        <f>'Accessory Variables'!B117</f>
        <v>9294</v>
      </c>
      <c r="K118">
        <f t="shared" si="10"/>
        <v>6041.1456553597336</v>
      </c>
      <c r="L118">
        <f t="shared" si="11"/>
        <v>1.070211274136837</v>
      </c>
      <c r="M118">
        <f t="shared" si="12"/>
        <v>-0.59820441846123551</v>
      </c>
      <c r="N118">
        <v>-0.56655591026722996</v>
      </c>
      <c r="O118" s="6">
        <f t="shared" si="13"/>
        <v>3.1648508194005553E-2</v>
      </c>
    </row>
    <row r="119" spans="1:15" x14ac:dyDescent="0.25">
      <c r="A119" t="s">
        <v>145</v>
      </c>
      <c r="B119">
        <f>'Post-MPC Taxes'!G118</f>
        <v>-1453.0739999999998</v>
      </c>
      <c r="C119">
        <f>'Post-MPC Transfers'!P118</f>
        <v>885.46770000000004</v>
      </c>
      <c r="D119">
        <f t="shared" si="7"/>
        <v>-567.60629999999981</v>
      </c>
      <c r="E119">
        <f>'Accessory Variables'!F118</f>
        <v>1.9789751435108599E-3</v>
      </c>
      <c r="F119">
        <f t="shared" si="8"/>
        <v>7.9394296464718739E-3</v>
      </c>
      <c r="G119">
        <f>'Accessory Variables'!C118</f>
        <v>1.0904450717296401E-2</v>
      </c>
      <c r="H119">
        <f t="shared" si="9"/>
        <v>4.4336445744814768E-2</v>
      </c>
      <c r="I119">
        <f>'Accessory Variables'!G118</f>
        <v>6102</v>
      </c>
      <c r="J119" s="6">
        <f>'Accessory Variables'!B118</f>
        <v>9411.7000000000007</v>
      </c>
      <c r="K119">
        <f t="shared" si="10"/>
        <v>6111.5209868188686</v>
      </c>
      <c r="L119">
        <f t="shared" si="11"/>
        <v>1.0498764707263095</v>
      </c>
      <c r="M119">
        <f t="shared" si="12"/>
        <v>-0.42582229709030395</v>
      </c>
      <c r="N119">
        <v>-0.40898313528928698</v>
      </c>
      <c r="O119" s="6">
        <f t="shared" si="13"/>
        <v>1.6839161801016966E-2</v>
      </c>
    </row>
    <row r="120" spans="1:15" x14ac:dyDescent="0.25">
      <c r="A120" t="s">
        <v>146</v>
      </c>
      <c r="B120">
        <f>'Post-MPC Taxes'!G119</f>
        <v>-1475.7753333333333</v>
      </c>
      <c r="C120">
        <f>'Post-MPC Transfers'!P119</f>
        <v>892.45552500000008</v>
      </c>
      <c r="D120">
        <f t="shared" si="7"/>
        <v>-583.31980833333319</v>
      </c>
      <c r="E120">
        <f>'Accessory Variables'!F119</f>
        <v>5.6870710183500898E-3</v>
      </c>
      <c r="F120">
        <f t="shared" si="8"/>
        <v>2.29430775227355E-2</v>
      </c>
      <c r="G120">
        <f>'Accessory Variables'!C119</f>
        <v>1.09933825498223E-2</v>
      </c>
      <c r="H120">
        <f t="shared" si="9"/>
        <v>4.4703985961651593E-2</v>
      </c>
      <c r="I120">
        <f>'Accessory Variables'!G119</f>
        <v>6230.6</v>
      </c>
      <c r="J120" s="6">
        <f>'Accessory Variables'!B119</f>
        <v>9526.2000000000007</v>
      </c>
      <c r="K120">
        <f t="shared" si="10"/>
        <v>6236.8455778011821</v>
      </c>
      <c r="L120">
        <f t="shared" si="11"/>
        <v>1.0870028175901594</v>
      </c>
      <c r="M120">
        <f t="shared" si="12"/>
        <v>-0.28549370837432464</v>
      </c>
      <c r="N120">
        <v>-0.26371986407319742</v>
      </c>
      <c r="O120" s="6">
        <f t="shared" si="13"/>
        <v>2.1773844301127221E-2</v>
      </c>
    </row>
    <row r="121" spans="1:15" x14ac:dyDescent="0.25">
      <c r="A121" t="s">
        <v>147</v>
      </c>
      <c r="B121">
        <f>'Post-MPC Taxes'!G120</f>
        <v>-1499.8753333333332</v>
      </c>
      <c r="C121">
        <f>'Post-MPC Transfers'!P120</f>
        <v>901.55902499999979</v>
      </c>
      <c r="D121">
        <f t="shared" si="7"/>
        <v>-598.31630833333338</v>
      </c>
      <c r="E121">
        <f>'Accessory Variables'!F120</f>
        <v>5.5016992590115601E-3</v>
      </c>
      <c r="F121">
        <f t="shared" si="8"/>
        <v>2.2189076237681515E-2</v>
      </c>
      <c r="G121">
        <f>'Accessory Variables'!C120</f>
        <v>1.1032750166474901E-2</v>
      </c>
      <c r="H121">
        <f t="shared" si="9"/>
        <v>4.4866716634418768E-2</v>
      </c>
      <c r="I121">
        <f>'Accessory Variables'!G120</f>
        <v>6335.3</v>
      </c>
      <c r="J121" s="6">
        <f>'Accessory Variables'!B120</f>
        <v>9686.6</v>
      </c>
      <c r="K121">
        <f t="shared" si="10"/>
        <v>6340.6516281302293</v>
      </c>
      <c r="L121">
        <f t="shared" si="11"/>
        <v>1.0689299795942233</v>
      </c>
      <c r="M121">
        <f t="shared" si="12"/>
        <v>-0.23652337379742225</v>
      </c>
      <c r="N121">
        <v>-0.22305910284694541</v>
      </c>
      <c r="O121" s="6">
        <f t="shared" si="13"/>
        <v>1.3464270950476837E-2</v>
      </c>
    </row>
    <row r="122" spans="1:15" x14ac:dyDescent="0.25">
      <c r="A122" t="s">
        <v>148</v>
      </c>
      <c r="B122">
        <f>'Post-MPC Taxes'!G121</f>
        <v>-1526.3546666666666</v>
      </c>
      <c r="C122">
        <f>'Post-MPC Transfers'!P121</f>
        <v>910.36057499999993</v>
      </c>
      <c r="D122">
        <f t="shared" si="7"/>
        <v>-615.99409166666669</v>
      </c>
      <c r="E122">
        <f>'Accessory Variables'!F121</f>
        <v>6.0672382984028302E-3</v>
      </c>
      <c r="F122">
        <f t="shared" si="8"/>
        <v>2.4490716205778584E-2</v>
      </c>
      <c r="G122">
        <f>'Accessory Variables'!C121</f>
        <v>1.1077015193473601E-2</v>
      </c>
      <c r="H122">
        <f t="shared" si="9"/>
        <v>4.5049714033652988E-2</v>
      </c>
      <c r="I122">
        <f>'Accessory Variables'!G121</f>
        <v>6467</v>
      </c>
      <c r="J122" s="6">
        <f>'Accessory Variables'!B121</f>
        <v>9900.2000000000007</v>
      </c>
      <c r="K122">
        <f t="shared" si="10"/>
        <v>6474.4200968749428</v>
      </c>
      <c r="L122">
        <f t="shared" si="11"/>
        <v>1.0857821636288987</v>
      </c>
      <c r="M122">
        <f t="shared" si="12"/>
        <v>-0.32607363158159902</v>
      </c>
      <c r="N122">
        <v>-0.30455777079041479</v>
      </c>
      <c r="O122" s="6">
        <f t="shared" si="13"/>
        <v>2.1515860791184227E-2</v>
      </c>
    </row>
    <row r="123" spans="1:15" x14ac:dyDescent="0.25">
      <c r="A123" t="s">
        <v>149</v>
      </c>
      <c r="B123">
        <f>'Post-MPC Taxes'!G122</f>
        <v>-1557.8626666666667</v>
      </c>
      <c r="C123">
        <f>'Post-MPC Transfers'!P122</f>
        <v>918.38047500000005</v>
      </c>
      <c r="D123">
        <f t="shared" si="7"/>
        <v>-639.48219166666661</v>
      </c>
      <c r="E123">
        <f>'Accessory Variables'!F122</f>
        <v>8.1234768480908902E-3</v>
      </c>
      <c r="F123">
        <f t="shared" si="8"/>
        <v>3.289200130518477E-2</v>
      </c>
      <c r="G123">
        <f>'Accessory Variables'!C122</f>
        <v>1.10222814420016E-2</v>
      </c>
      <c r="H123">
        <f t="shared" si="9"/>
        <v>4.4823441075344972E-2</v>
      </c>
      <c r="I123">
        <f>'Accessory Variables'!G122</f>
        <v>6618.2</v>
      </c>
      <c r="J123" s="6">
        <f>'Accessory Variables'!B122</f>
        <v>10002.200000000001</v>
      </c>
      <c r="K123">
        <f t="shared" si="10"/>
        <v>6629.8944260128246</v>
      </c>
      <c r="L123">
        <f t="shared" si="11"/>
        <v>1.096852186425227</v>
      </c>
      <c r="M123">
        <f t="shared" si="12"/>
        <v>-0.51433065192187699</v>
      </c>
      <c r="N123">
        <v>-0.46992573081563482</v>
      </c>
      <c r="O123" s="6">
        <f t="shared" si="13"/>
        <v>4.4404921106242168E-2</v>
      </c>
    </row>
    <row r="124" spans="1:15" x14ac:dyDescent="0.25">
      <c r="A124" t="s">
        <v>150</v>
      </c>
      <c r="B124">
        <f>'Post-MPC Taxes'!G123</f>
        <v>-1587.08</v>
      </c>
      <c r="C124">
        <f>'Post-MPC Transfers'!P123</f>
        <v>931.81904999999983</v>
      </c>
      <c r="D124">
        <f t="shared" si="7"/>
        <v>-655.26095000000009</v>
      </c>
      <c r="E124">
        <f>'Accessory Variables'!F123</f>
        <v>4.7665223507560297E-3</v>
      </c>
      <c r="F124">
        <f t="shared" si="8"/>
        <v>1.9202841507636847E-2</v>
      </c>
      <c r="G124">
        <f>'Accessory Variables'!C123</f>
        <v>1.0594600926936201E-2</v>
      </c>
      <c r="H124">
        <f t="shared" si="9"/>
        <v>4.3056646507647622E-2</v>
      </c>
      <c r="I124">
        <f>'Accessory Variables'!G123</f>
        <v>6711.9</v>
      </c>
      <c r="J124" s="6">
        <f>'Accessory Variables'!B123</f>
        <v>10247.700000000001</v>
      </c>
      <c r="K124">
        <f t="shared" si="10"/>
        <v>6717.8555935532522</v>
      </c>
      <c r="L124">
        <f t="shared" si="11"/>
        <v>1.057845785956975</v>
      </c>
      <c r="M124">
        <f t="shared" si="12"/>
        <v>-0.24624022161465536</v>
      </c>
      <c r="N124">
        <v>-0.23671174253881988</v>
      </c>
      <c r="O124" s="6">
        <f t="shared" si="13"/>
        <v>9.5284790758354831E-3</v>
      </c>
    </row>
    <row r="125" spans="1:15" x14ac:dyDescent="0.25">
      <c r="A125" t="s">
        <v>151</v>
      </c>
      <c r="B125">
        <f>'Post-MPC Taxes'!G124</f>
        <v>-1612.212</v>
      </c>
      <c r="C125">
        <f>'Post-MPC Transfers'!P124</f>
        <v>945.34694999999999</v>
      </c>
      <c r="D125">
        <f t="shared" si="7"/>
        <v>-666.86505</v>
      </c>
      <c r="E125">
        <f>'Accessory Variables'!F124</f>
        <v>6.44301870378428E-3</v>
      </c>
      <c r="F125">
        <f t="shared" si="8"/>
        <v>2.6022221341526208E-2</v>
      </c>
      <c r="G125">
        <f>'Accessory Variables'!C124</f>
        <v>1.0005361308739E-2</v>
      </c>
      <c r="H125">
        <f t="shared" si="9"/>
        <v>4.0626105222949294E-2</v>
      </c>
      <c r="I125">
        <f>'Accessory Variables'!G124</f>
        <v>6820</v>
      </c>
      <c r="J125" s="6">
        <f>'Accessory Variables'!B124</f>
        <v>10318.200000000001</v>
      </c>
      <c r="K125">
        <f t="shared" si="10"/>
        <v>6820.8261188870329</v>
      </c>
      <c r="L125">
        <f t="shared" si="11"/>
        <v>1.0659960347195689</v>
      </c>
      <c r="M125">
        <f t="shared" si="12"/>
        <v>-3.4145470367765052E-2</v>
      </c>
      <c r="N125">
        <v>-3.0525526185820606E-2</v>
      </c>
      <c r="O125" s="6">
        <f t="shared" si="13"/>
        <v>3.6199441819444456E-3</v>
      </c>
    </row>
    <row r="126" spans="1:15" x14ac:dyDescent="0.25">
      <c r="A126" t="s">
        <v>152</v>
      </c>
      <c r="B126">
        <f>'Post-MPC Taxes'!G125</f>
        <v>-1636.0079999999998</v>
      </c>
      <c r="C126">
        <f>'Post-MPC Transfers'!P125</f>
        <v>959.65897499999994</v>
      </c>
      <c r="D126">
        <f t="shared" si="7"/>
        <v>-676.34902499999987</v>
      </c>
      <c r="E126">
        <f>'Accessory Variables'!F125</f>
        <v>5.6454444774587404E-3</v>
      </c>
      <c r="F126">
        <f t="shared" si="8"/>
        <v>2.2773724890509328E-2</v>
      </c>
      <c r="G126">
        <f>'Accessory Variables'!C125</f>
        <v>9.3754259111808996E-3</v>
      </c>
      <c r="H126">
        <f t="shared" si="9"/>
        <v>3.8032399384646753E-2</v>
      </c>
      <c r="I126">
        <f>'Accessory Variables'!G125</f>
        <v>6918.6</v>
      </c>
      <c r="J126" s="6">
        <f>'Accessory Variables'!B125</f>
        <v>10435.700000000001</v>
      </c>
      <c r="K126">
        <f t="shared" si="10"/>
        <v>6918.0670815172361</v>
      </c>
      <c r="L126">
        <f t="shared" si="11"/>
        <v>1.0590961552653193</v>
      </c>
      <c r="M126">
        <f t="shared" si="12"/>
        <v>2.1631388680817366E-2</v>
      </c>
      <c r="N126">
        <v>2.2104706070291649E-2</v>
      </c>
      <c r="O126" s="6">
        <f t="shared" si="13"/>
        <v>4.7331738947428356E-4</v>
      </c>
    </row>
    <row r="127" spans="1:15" x14ac:dyDescent="0.25">
      <c r="A127" t="s">
        <v>153</v>
      </c>
      <c r="B127">
        <f>'Post-MPC Taxes'!G126</f>
        <v>-1662.7420000000002</v>
      </c>
      <c r="C127">
        <f>'Post-MPC Transfers'!P126</f>
        <v>981.32602499999996</v>
      </c>
      <c r="D127">
        <f t="shared" si="7"/>
        <v>-681.41597500000023</v>
      </c>
      <c r="E127">
        <f>'Accessory Variables'!F126</f>
        <v>7.4133763094279496E-3</v>
      </c>
      <c r="F127">
        <f t="shared" si="8"/>
        <v>2.9984886849679482E-2</v>
      </c>
      <c r="G127">
        <f>'Accessory Variables'!C126</f>
        <v>8.7837741802521095E-3</v>
      </c>
      <c r="H127">
        <f t="shared" si="9"/>
        <v>3.5600741644407519E-2</v>
      </c>
      <c r="I127">
        <f>'Accessory Variables'!G126</f>
        <v>6995.3</v>
      </c>
      <c r="J127" s="6">
        <f>'Accessory Variables'!B126</f>
        <v>10470.200000000001</v>
      </c>
      <c r="K127">
        <f t="shared" si="10"/>
        <v>6989.4120230585268</v>
      </c>
      <c r="L127">
        <f t="shared" si="11"/>
        <v>1.045087100607643</v>
      </c>
      <c r="M127">
        <f t="shared" si="12"/>
        <v>0.23478764602907964</v>
      </c>
      <c r="N127">
        <v>0.22750209327569967</v>
      </c>
      <c r="O127" s="6">
        <f t="shared" si="13"/>
        <v>-7.2855527533799702E-3</v>
      </c>
    </row>
    <row r="128" spans="1:15" x14ac:dyDescent="0.25">
      <c r="A128" t="s">
        <v>154</v>
      </c>
      <c r="B128">
        <f>'Post-MPC Taxes'!G127</f>
        <v>-1687.0233333333331</v>
      </c>
      <c r="C128">
        <f>'Post-MPC Transfers'!P127</f>
        <v>1004.4567000000001</v>
      </c>
      <c r="D128">
        <f t="shared" si="7"/>
        <v>-682.56663333333302</v>
      </c>
      <c r="E128">
        <f>'Accessory Variables'!F127</f>
        <v>4.67925131978886E-3</v>
      </c>
      <c r="F128">
        <f t="shared" si="8"/>
        <v>1.8848787932230771E-2</v>
      </c>
      <c r="G128">
        <f>'Accessory Variables'!C127</f>
        <v>8.2071151814018303E-3</v>
      </c>
      <c r="H128">
        <f t="shared" si="9"/>
        <v>3.3234816918223054E-2</v>
      </c>
      <c r="I128">
        <f>'Accessory Variables'!G127</f>
        <v>7042.3</v>
      </c>
      <c r="J128" s="6">
        <f>'Accessory Variables'!B127</f>
        <v>10599</v>
      </c>
      <c r="K128">
        <f t="shared" si="10"/>
        <v>7034.6696823397169</v>
      </c>
      <c r="L128">
        <f t="shared" si="11"/>
        <v>1.0271472562609743</v>
      </c>
      <c r="M128">
        <f t="shared" si="12"/>
        <v>0.29530073554088265</v>
      </c>
      <c r="N128">
        <v>0.29279975623812698</v>
      </c>
      <c r="O128" s="6">
        <f t="shared" si="13"/>
        <v>-2.5009793027556682E-3</v>
      </c>
    </row>
    <row r="129" spans="1:15" x14ac:dyDescent="0.25">
      <c r="A129" t="s">
        <v>155</v>
      </c>
      <c r="B129">
        <f>'Post-MPC Taxes'!G128</f>
        <v>-1680.4446666666665</v>
      </c>
      <c r="C129">
        <f>'Post-MPC Transfers'!P128</f>
        <v>1026.2362499999999</v>
      </c>
      <c r="D129">
        <f t="shared" si="7"/>
        <v>-654.20841666666661</v>
      </c>
      <c r="E129">
        <f>'Accessory Variables'!F128</f>
        <v>5.04226211801573E-4</v>
      </c>
      <c r="F129">
        <f t="shared" si="8"/>
        <v>2.0184308244930449E-3</v>
      </c>
      <c r="G129">
        <f>'Accessory Variables'!C128</f>
        <v>7.6721517660622903E-3</v>
      </c>
      <c r="H129">
        <f t="shared" si="9"/>
        <v>3.1043588395413435E-2</v>
      </c>
      <c r="I129">
        <f>'Accessory Variables'!G128</f>
        <v>7070.3</v>
      </c>
      <c r="J129" s="6">
        <f>'Accessory Variables'!B128</f>
        <v>10598</v>
      </c>
      <c r="K129">
        <f t="shared" si="10"/>
        <v>7036.3608605441223</v>
      </c>
      <c r="L129">
        <f t="shared" si="11"/>
        <v>1.0159989969027852</v>
      </c>
      <c r="M129">
        <f t="shared" si="12"/>
        <v>1.2921170581994645</v>
      </c>
      <c r="N129">
        <v>1.28271010401888</v>
      </c>
      <c r="O129" s="6">
        <f t="shared" si="13"/>
        <v>-9.4069541805845702E-3</v>
      </c>
    </row>
    <row r="130" spans="1:15" x14ac:dyDescent="0.25">
      <c r="A130" t="s">
        <v>156</v>
      </c>
      <c r="B130">
        <f>'Post-MPC Taxes'!G129</f>
        <v>-1685.3993333333333</v>
      </c>
      <c r="C130">
        <f>'Post-MPC Transfers'!P129</f>
        <v>1054.8117</v>
      </c>
      <c r="D130">
        <f t="shared" si="7"/>
        <v>-630.58763333333332</v>
      </c>
      <c r="E130">
        <f>'Accessory Variables'!F129</f>
        <v>4.11135130833795E-4</v>
      </c>
      <c r="F130">
        <f t="shared" si="8"/>
        <v>1.6455549939189407E-3</v>
      </c>
      <c r="G130">
        <f>'Accessory Variables'!C129</f>
        <v>7.20462094263352E-3</v>
      </c>
      <c r="H130">
        <f t="shared" si="9"/>
        <v>2.913142171082872E-2</v>
      </c>
      <c r="I130">
        <f>'Accessory Variables'!G129</f>
        <v>7187.3</v>
      </c>
      <c r="J130" s="6">
        <f>'Accessory Variables'!B129</f>
        <v>10660.5</v>
      </c>
      <c r="K130">
        <f t="shared" si="10"/>
        <v>7158.6969249441245</v>
      </c>
      <c r="L130">
        <f t="shared" si="11"/>
        <v>1.0678536200921753</v>
      </c>
      <c r="M130">
        <f t="shared" si="12"/>
        <v>1.1392354432959189</v>
      </c>
      <c r="N130">
        <v>1.0803546854637249</v>
      </c>
      <c r="O130" s="6">
        <f t="shared" si="13"/>
        <v>-5.8880757832193931E-2</v>
      </c>
    </row>
    <row r="131" spans="1:15" x14ac:dyDescent="0.25">
      <c r="A131" t="s">
        <v>157</v>
      </c>
      <c r="B131">
        <f>'Post-MPC Taxes'!G130</f>
        <v>-1679.8126666666665</v>
      </c>
      <c r="C131">
        <f>'Post-MPC Transfers'!P130</f>
        <v>1080.2409750000002</v>
      </c>
      <c r="D131">
        <f t="shared" si="7"/>
        <v>-599.57169166666631</v>
      </c>
      <c r="E131">
        <f>'Accessory Variables'!F130</f>
        <v>2.0150599215187398E-3</v>
      </c>
      <c r="F131">
        <f t="shared" si="8"/>
        <v>8.0846352298191704E-3</v>
      </c>
      <c r="G131">
        <f>'Accessory Variables'!C130</f>
        <v>6.8019717456557797E-3</v>
      </c>
      <c r="H131">
        <f t="shared" si="9"/>
        <v>2.748674886341318E-2</v>
      </c>
      <c r="I131">
        <f>'Accessory Variables'!G130</f>
        <v>7217.7</v>
      </c>
      <c r="J131" s="6">
        <f>'Accessory Variables'!B130</f>
        <v>10783.5</v>
      </c>
      <c r="K131">
        <f t="shared" si="10"/>
        <v>7181.1241472013044</v>
      </c>
      <c r="L131">
        <f t="shared" si="11"/>
        <v>1.0170263759567759</v>
      </c>
      <c r="M131">
        <f t="shared" si="12"/>
        <v>1.3693811444424937</v>
      </c>
      <c r="N131">
        <v>1.374487752815656</v>
      </c>
      <c r="O131" s="6">
        <f t="shared" si="13"/>
        <v>5.1066083731623468E-3</v>
      </c>
    </row>
    <row r="132" spans="1:15" x14ac:dyDescent="0.25">
      <c r="A132" t="s">
        <v>158</v>
      </c>
      <c r="B132">
        <f>'Post-MPC Taxes'!G131</f>
        <v>-1663.5839999999998</v>
      </c>
      <c r="C132">
        <f>'Post-MPC Transfers'!P131</f>
        <v>1104.6840749999999</v>
      </c>
      <c r="D132">
        <f t="shared" ref="D132:D195" si="14">B132+C132</f>
        <v>-558.89992499999994</v>
      </c>
      <c r="E132">
        <f>'Accessory Variables'!F131</f>
        <v>7.4222057578321498E-3</v>
      </c>
      <c r="F132">
        <f t="shared" ref="F132:F195" si="15">(E132+1)^4-1</f>
        <v>3.0020996427689406E-2</v>
      </c>
      <c r="G132">
        <f>'Accessory Variables'!C131</f>
        <v>6.52352297592995E-3</v>
      </c>
      <c r="H132">
        <f t="shared" ref="H132:H195" si="16">(1+G132)^4-1</f>
        <v>2.6350542296228463E-2</v>
      </c>
      <c r="I132">
        <f>'Accessory Variables'!G131</f>
        <v>7308</v>
      </c>
      <c r="J132" s="6">
        <f>'Accessory Variables'!B131</f>
        <v>10887.5</v>
      </c>
      <c r="K132">
        <f t="shared" si="10"/>
        <v>7258.9667691649074</v>
      </c>
      <c r="L132">
        <f t="shared" si="11"/>
        <v>1.050990637502409</v>
      </c>
      <c r="M132">
        <f t="shared" si="12"/>
        <v>1.8743378996880857</v>
      </c>
      <c r="N132">
        <v>1.8251001665499822</v>
      </c>
      <c r="O132" s="6">
        <f t="shared" si="13"/>
        <v>-4.9237733138103534E-2</v>
      </c>
    </row>
    <row r="133" spans="1:15" x14ac:dyDescent="0.25">
      <c r="A133" t="s">
        <v>159</v>
      </c>
      <c r="B133">
        <f>'Post-MPC Taxes'!G132</f>
        <v>-1655.4793333333332</v>
      </c>
      <c r="C133">
        <f>'Post-MPC Transfers'!P132</f>
        <v>1130.5781999999999</v>
      </c>
      <c r="D133">
        <f t="shared" si="14"/>
        <v>-524.90113333333329</v>
      </c>
      <c r="E133">
        <f>'Accessory Variables'!F132</f>
        <v>5.17433843325232E-3</v>
      </c>
      <c r="F133">
        <f t="shared" si="15"/>
        <v>2.0858551265534153E-2</v>
      </c>
      <c r="G133">
        <f>'Accessory Variables'!C132</f>
        <v>6.3657486038832803E-3</v>
      </c>
      <c r="H133">
        <f t="shared" si="16"/>
        <v>2.5707164420045281E-2</v>
      </c>
      <c r="I133">
        <f>'Accessory Variables'!G132</f>
        <v>7397.1</v>
      </c>
      <c r="J133" s="6">
        <f>'Accessory Variables'!B132</f>
        <v>10984</v>
      </c>
      <c r="K133">
        <f t="shared" ref="K133:K196" si="17">I133-D133+D132*(1+E133+G133)</f>
        <v>7356.6514545537848</v>
      </c>
      <c r="L133">
        <f t="shared" ref="L133:L196" si="18">(I133/I132)^4</f>
        <v>1.0496676308072797</v>
      </c>
      <c r="M133">
        <f t="shared" ref="M133:M196" si="19">(L133-(K133/I132)^4)*(I133/J133)*100</f>
        <v>1.533523293543438</v>
      </c>
      <c r="N133">
        <v>1.4894200218045139</v>
      </c>
      <c r="O133" s="6">
        <f t="shared" ref="O133:O196" si="20">N133-M133</f>
        <v>-4.4103271738924033E-2</v>
      </c>
    </row>
    <row r="134" spans="1:15" x14ac:dyDescent="0.25">
      <c r="A134" t="s">
        <v>160</v>
      </c>
      <c r="B134">
        <f>'Post-MPC Taxes'!G133</f>
        <v>-1647.5373333333334</v>
      </c>
      <c r="C134">
        <f>'Post-MPC Transfers'!P133</f>
        <v>1146.8342250000001</v>
      </c>
      <c r="D134">
        <f t="shared" si="14"/>
        <v>-500.70310833333338</v>
      </c>
      <c r="E134">
        <f>'Accessory Variables'!F133</f>
        <v>4.6642887939480904E-3</v>
      </c>
      <c r="F134">
        <f t="shared" si="15"/>
        <v>1.8788095086235801E-2</v>
      </c>
      <c r="G134">
        <f>'Accessory Variables'!C133</f>
        <v>6.2377220163234402E-3</v>
      </c>
      <c r="H134">
        <f t="shared" si="16"/>
        <v>2.5185315453429169E-2</v>
      </c>
      <c r="I134">
        <f>'Accessory Variables'!G133</f>
        <v>7473</v>
      </c>
      <c r="J134" s="6">
        <f>'Accessory Variables'!B133</f>
        <v>11061.4</v>
      </c>
      <c r="K134">
        <f t="shared" si="17"/>
        <v>7443.0794971700761</v>
      </c>
      <c r="L134">
        <f t="shared" si="18"/>
        <v>1.0416791451145431</v>
      </c>
      <c r="M134">
        <f t="shared" si="19"/>
        <v>1.1203239822845843</v>
      </c>
      <c r="N134">
        <v>1.092733477013397</v>
      </c>
      <c r="O134" s="6">
        <f t="shared" si="20"/>
        <v>-2.7590505271187338E-2</v>
      </c>
    </row>
    <row r="135" spans="1:15" x14ac:dyDescent="0.25">
      <c r="A135" t="s">
        <v>161</v>
      </c>
      <c r="B135">
        <f>'Post-MPC Taxes'!G134</f>
        <v>-1635.3686666666665</v>
      </c>
      <c r="C135">
        <f>'Post-MPC Transfers'!P134</f>
        <v>1161.5994000000001</v>
      </c>
      <c r="D135">
        <f t="shared" si="14"/>
        <v>-473.76926666666645</v>
      </c>
      <c r="E135">
        <f>'Accessory Variables'!F134</f>
        <v>7.6466916354556201E-3</v>
      </c>
      <c r="F135">
        <f t="shared" si="15"/>
        <v>3.0939389784730542E-2</v>
      </c>
      <c r="G135">
        <f>'Accessory Variables'!C134</f>
        <v>6.1923451075105397E-3</v>
      </c>
      <c r="H135">
        <f t="shared" si="16"/>
        <v>2.5000402513283726E-2</v>
      </c>
      <c r="I135">
        <f>'Accessory Variables'!G134</f>
        <v>7567.2</v>
      </c>
      <c r="J135" s="6">
        <f>'Accessory Variables'!B134</f>
        <v>11174.1</v>
      </c>
      <c r="K135">
        <f t="shared" si="17"/>
        <v>7533.3369096197903</v>
      </c>
      <c r="L135">
        <f t="shared" si="18"/>
        <v>1.0513829280011093</v>
      </c>
      <c r="M135">
        <f t="shared" si="19"/>
        <v>1.2659561864998434</v>
      </c>
      <c r="N135">
        <v>1.2294349560113085</v>
      </c>
      <c r="O135" s="6">
        <f t="shared" si="20"/>
        <v>-3.652123048853495E-2</v>
      </c>
    </row>
    <row r="136" spans="1:15" x14ac:dyDescent="0.25">
      <c r="A136" t="s">
        <v>162</v>
      </c>
      <c r="B136">
        <f>'Post-MPC Taxes'!G135</f>
        <v>-1624.9586666666664</v>
      </c>
      <c r="C136">
        <f>'Post-MPC Transfers'!P135</f>
        <v>1178.8074000000001</v>
      </c>
      <c r="D136">
        <f t="shared" si="14"/>
        <v>-446.15126666666629</v>
      </c>
      <c r="E136">
        <f>'Accessory Variables'!F135</f>
        <v>1.00665943936806E-3</v>
      </c>
      <c r="F136">
        <f t="shared" si="15"/>
        <v>4.0327220183069556E-3</v>
      </c>
      <c r="G136">
        <f>'Accessory Variables'!C135</f>
        <v>6.20090946672169E-3</v>
      </c>
      <c r="H136">
        <f t="shared" si="16"/>
        <v>2.5035300746254929E-2</v>
      </c>
      <c r="I136">
        <f>'Accessory Variables'!G135</f>
        <v>7661.5</v>
      </c>
      <c r="J136" s="6">
        <f>'Accessory Variables'!B135</f>
        <v>11312.8</v>
      </c>
      <c r="K136">
        <f t="shared" si="17"/>
        <v>7630.467275364912</v>
      </c>
      <c r="L136">
        <f t="shared" si="18"/>
        <v>1.0507862321385388</v>
      </c>
      <c r="M136">
        <f t="shared" si="19"/>
        <v>1.146000025653986</v>
      </c>
      <c r="N136">
        <v>1.112783253143357</v>
      </c>
      <c r="O136" s="6">
        <f t="shared" si="20"/>
        <v>-3.3216772510628934E-2</v>
      </c>
    </row>
    <row r="137" spans="1:15" x14ac:dyDescent="0.25">
      <c r="A137" t="s">
        <v>163</v>
      </c>
      <c r="B137">
        <f>'Post-MPC Taxes'!G136</f>
        <v>-1621.8273333333332</v>
      </c>
      <c r="C137">
        <f>'Post-MPC Transfers'!P136</f>
        <v>1197.13275</v>
      </c>
      <c r="D137">
        <f t="shared" si="14"/>
        <v>-424.69458333333318</v>
      </c>
      <c r="E137">
        <f>'Accessory Variables'!F136</f>
        <v>6.5882777648849098E-3</v>
      </c>
      <c r="F137">
        <f t="shared" si="15"/>
        <v>2.6614689234442324E-2</v>
      </c>
      <c r="G137">
        <f>'Accessory Variables'!C136</f>
        <v>6.1693217059399803E-3</v>
      </c>
      <c r="H137">
        <f t="shared" si="16"/>
        <v>2.4906590684855345E-2</v>
      </c>
      <c r="I137">
        <f>'Accessory Variables'!G136</f>
        <v>7820.9</v>
      </c>
      <c r="J137" s="6">
        <f>'Accessory Variables'!B136</f>
        <v>11566.7</v>
      </c>
      <c r="K137">
        <f t="shared" si="17"/>
        <v>7793.7514975031327</v>
      </c>
      <c r="L137">
        <f t="shared" si="18"/>
        <v>1.0858546813553707</v>
      </c>
      <c r="M137">
        <f t="shared" si="19"/>
        <v>1.014159167607334</v>
      </c>
      <c r="N137">
        <v>0.96332556084116594</v>
      </c>
      <c r="O137" s="6">
        <f t="shared" si="20"/>
        <v>-5.0833606766168105E-2</v>
      </c>
    </row>
    <row r="138" spans="1:15" x14ac:dyDescent="0.25">
      <c r="A138" t="s">
        <v>164</v>
      </c>
      <c r="B138">
        <f>'Post-MPC Taxes'!G137</f>
        <v>-1621.0653333333335</v>
      </c>
      <c r="C138">
        <f>'Post-MPC Transfers'!P137</f>
        <v>1210.90095</v>
      </c>
      <c r="D138">
        <f t="shared" si="14"/>
        <v>-410.16438333333349</v>
      </c>
      <c r="E138">
        <f>'Accessory Variables'!F137</f>
        <v>4.9184737361187602E-3</v>
      </c>
      <c r="F138">
        <f t="shared" si="15"/>
        <v>1.9819519771800964E-2</v>
      </c>
      <c r="G138">
        <f>'Accessory Variables'!C137</f>
        <v>6.2236974690297302E-3</v>
      </c>
      <c r="H138">
        <f t="shared" si="16"/>
        <v>2.5128162122592057E-2</v>
      </c>
      <c r="I138">
        <f>'Accessory Variables'!G137</f>
        <v>7913.5</v>
      </c>
      <c r="J138" s="6">
        <f>'Accessory Variables'!B137</f>
        <v>11772.2</v>
      </c>
      <c r="K138">
        <f t="shared" si="17"/>
        <v>7894.2377802426008</v>
      </c>
      <c r="L138">
        <f t="shared" si="18"/>
        <v>1.048208060671058</v>
      </c>
      <c r="M138">
        <f t="shared" si="19"/>
        <v>0.68354985463493845</v>
      </c>
      <c r="N138">
        <v>0.66878749076039223</v>
      </c>
      <c r="O138" s="6">
        <f t="shared" si="20"/>
        <v>-1.4762363874546214E-2</v>
      </c>
    </row>
    <row r="139" spans="1:15" x14ac:dyDescent="0.25">
      <c r="A139" t="s">
        <v>165</v>
      </c>
      <c r="B139">
        <f>'Post-MPC Taxes'!G138</f>
        <v>-1636.83</v>
      </c>
      <c r="C139">
        <f>'Post-MPC Transfers'!P138</f>
        <v>1228.1312249999999</v>
      </c>
      <c r="D139">
        <f t="shared" si="14"/>
        <v>-408.69877500000007</v>
      </c>
      <c r="E139">
        <f>'Accessory Variables'!F138</f>
        <v>7.7112303554813799E-3</v>
      </c>
      <c r="F139">
        <f t="shared" si="15"/>
        <v>3.1203537533186942E-2</v>
      </c>
      <c r="G139">
        <f>'Accessory Variables'!C138</f>
        <v>6.3095612105978898E-3</v>
      </c>
      <c r="H139">
        <f t="shared" si="16"/>
        <v>2.547811455202198E-2</v>
      </c>
      <c r="I139">
        <f>'Accessory Variables'!G138</f>
        <v>8048.8</v>
      </c>
      <c r="J139" s="6">
        <f>'Accessory Variables'!B138</f>
        <v>11923.4</v>
      </c>
      <c r="K139">
        <f t="shared" si="17"/>
        <v>8041.5835623401208</v>
      </c>
      <c r="L139">
        <f t="shared" si="18"/>
        <v>1.0701634574922312</v>
      </c>
      <c r="M139">
        <f t="shared" si="19"/>
        <v>0.25873116394946744</v>
      </c>
      <c r="N139">
        <v>0.2464733591163171</v>
      </c>
      <c r="O139" s="6">
        <f t="shared" si="20"/>
        <v>-1.2257804833150338E-2</v>
      </c>
    </row>
    <row r="140" spans="1:15" x14ac:dyDescent="0.25">
      <c r="A140" t="s">
        <v>166</v>
      </c>
      <c r="B140">
        <f>'Post-MPC Taxes'!G139</f>
        <v>-1653.5053333333335</v>
      </c>
      <c r="C140">
        <f>'Post-MPC Transfers'!P139</f>
        <v>1246.7004749999999</v>
      </c>
      <c r="D140">
        <f t="shared" si="14"/>
        <v>-406.80485833333364</v>
      </c>
      <c r="E140">
        <f>'Accessory Variables'!F139</f>
        <v>6.7288963092255703E-3</v>
      </c>
      <c r="F140">
        <f t="shared" si="15"/>
        <v>2.7188474245339433E-2</v>
      </c>
      <c r="G140">
        <f>'Accessory Variables'!C139</f>
        <v>6.3870749538206296E-3</v>
      </c>
      <c r="H140">
        <f t="shared" si="16"/>
        <v>2.5794112074189357E-2</v>
      </c>
      <c r="I140">
        <f>'Accessory Variables'!G139</f>
        <v>8147.1</v>
      </c>
      <c r="J140" s="6">
        <f>'Accessory Variables'!B139</f>
        <v>12112.8</v>
      </c>
      <c r="K140">
        <f t="shared" si="17"/>
        <v>8139.8456019451914</v>
      </c>
      <c r="L140">
        <f t="shared" si="18"/>
        <v>1.0497542559839526</v>
      </c>
      <c r="M140">
        <f t="shared" si="19"/>
        <v>0.25114490187873595</v>
      </c>
      <c r="N140">
        <v>0.24465226371166399</v>
      </c>
      <c r="O140" s="6">
        <f t="shared" si="20"/>
        <v>-6.4926381670719624E-3</v>
      </c>
    </row>
    <row r="141" spans="1:15" x14ac:dyDescent="0.25">
      <c r="A141" t="s">
        <v>167</v>
      </c>
      <c r="B141">
        <f>'Post-MPC Taxes'!G140</f>
        <v>-1676.712</v>
      </c>
      <c r="C141">
        <f>'Post-MPC Transfers'!P140</f>
        <v>1264.0187249999999</v>
      </c>
      <c r="D141">
        <f t="shared" si="14"/>
        <v>-412.69327500000009</v>
      </c>
      <c r="E141">
        <f>'Accessory Variables'!F140</f>
        <v>4.9124305852199504E-3</v>
      </c>
      <c r="F141">
        <f t="shared" si="15"/>
        <v>1.9794988955353254E-2</v>
      </c>
      <c r="G141">
        <f>'Accessory Variables'!C140</f>
        <v>6.4951851612486998E-3</v>
      </c>
      <c r="H141">
        <f t="shared" si="16"/>
        <v>2.6234963067132133E-2</v>
      </c>
      <c r="I141">
        <f>'Accessory Variables'!G140</f>
        <v>8283.2999999999993</v>
      </c>
      <c r="J141" s="6">
        <f>'Accessory Variables'!B140</f>
        <v>12305.3</v>
      </c>
      <c r="K141">
        <f t="shared" si="17"/>
        <v>8284.5477431590025</v>
      </c>
      <c r="L141">
        <f t="shared" si="18"/>
        <v>1.0685660569993047</v>
      </c>
      <c r="M141">
        <f t="shared" si="19"/>
        <v>-4.3350337709653103E-2</v>
      </c>
      <c r="N141">
        <v>-4.0541117495030005E-2</v>
      </c>
      <c r="O141" s="6">
        <f t="shared" si="20"/>
        <v>2.8092202146230982E-3</v>
      </c>
    </row>
    <row r="142" spans="1:15" x14ac:dyDescent="0.25">
      <c r="A142" t="s">
        <v>168</v>
      </c>
      <c r="B142">
        <f>'Post-MPC Taxes'!G141</f>
        <v>-1704.5246666666667</v>
      </c>
      <c r="C142">
        <f>'Post-MPC Transfers'!P141</f>
        <v>1285.5078000000001</v>
      </c>
      <c r="D142">
        <f t="shared" si="14"/>
        <v>-419.0168666666666</v>
      </c>
      <c r="E142">
        <f>'Accessory Variables'!F141</f>
        <v>8.5516034256423196E-3</v>
      </c>
      <c r="F142">
        <f t="shared" si="15"/>
        <v>3.4647700089788014E-2</v>
      </c>
      <c r="G142">
        <f>'Accessory Variables'!C141</f>
        <v>6.5560086043599001E-3</v>
      </c>
      <c r="H142">
        <f t="shared" si="16"/>
        <v>2.6483050899498428E-2</v>
      </c>
      <c r="I142">
        <f>'Accessory Variables'!G141</f>
        <v>8448.6</v>
      </c>
      <c r="J142" s="6">
        <f>'Accessory Variables'!B141</f>
        <v>12527.2</v>
      </c>
      <c r="K142">
        <f t="shared" si="17"/>
        <v>8448.6887817805764</v>
      </c>
      <c r="L142">
        <f t="shared" si="18"/>
        <v>1.0822446130604992</v>
      </c>
      <c r="M142">
        <f t="shared" si="19"/>
        <v>-3.0680477141595609E-3</v>
      </c>
      <c r="N142">
        <v>-1.7901348464577083E-3</v>
      </c>
      <c r="O142" s="6">
        <f t="shared" si="20"/>
        <v>1.2779128677018526E-3</v>
      </c>
    </row>
    <row r="143" spans="1:15" x14ac:dyDescent="0.25">
      <c r="A143" t="s">
        <v>169</v>
      </c>
      <c r="B143">
        <f>'Post-MPC Taxes'!G142</f>
        <v>-1744.7126666666668</v>
      </c>
      <c r="C143">
        <f>'Post-MPC Transfers'!P142</f>
        <v>1305.3233249999998</v>
      </c>
      <c r="D143">
        <f t="shared" si="14"/>
        <v>-439.38934166666695</v>
      </c>
      <c r="E143">
        <f>'Accessory Variables'!F142</f>
        <v>5.8138814166532899E-3</v>
      </c>
      <c r="F143">
        <f t="shared" si="15"/>
        <v>2.3459120176969162E-2</v>
      </c>
      <c r="G143">
        <f>'Accessory Variables'!C142</f>
        <v>6.3920998239301897E-3</v>
      </c>
      <c r="H143">
        <f t="shared" si="16"/>
        <v>2.5814599303825014E-2</v>
      </c>
      <c r="I143">
        <f>'Accessory Variables'!G142</f>
        <v>8551.7000000000007</v>
      </c>
      <c r="J143" s="6">
        <f>'Accessory Variables'!B142</f>
        <v>12767.3</v>
      </c>
      <c r="K143">
        <f t="shared" si="17"/>
        <v>8566.95796298598</v>
      </c>
      <c r="L143">
        <f t="shared" si="18"/>
        <v>1.0497136216665153</v>
      </c>
      <c r="M143">
        <f t="shared" si="19"/>
        <v>-0.5031418572991444</v>
      </c>
      <c r="N143">
        <v>-0.48617422976321401</v>
      </c>
      <c r="O143" s="6">
        <f t="shared" si="20"/>
        <v>1.6967627535930396E-2</v>
      </c>
    </row>
    <row r="144" spans="1:15" x14ac:dyDescent="0.25">
      <c r="A144" t="s">
        <v>170</v>
      </c>
      <c r="B144">
        <f>'Post-MPC Taxes'!G143</f>
        <v>-1786.2153333333333</v>
      </c>
      <c r="C144">
        <f>'Post-MPC Transfers'!P143</f>
        <v>1324.6062750000001</v>
      </c>
      <c r="D144">
        <f t="shared" si="14"/>
        <v>-461.60905833333322</v>
      </c>
      <c r="E144">
        <f>'Accessory Variables'!F143</f>
        <v>6.3102368803766903E-3</v>
      </c>
      <c r="F144">
        <f t="shared" si="15"/>
        <v>2.5480868715533234E-2</v>
      </c>
      <c r="G144">
        <f>'Accessory Variables'!C143</f>
        <v>6.1740133622385498E-3</v>
      </c>
      <c r="H144">
        <f t="shared" si="16"/>
        <v>2.4925706923008439E-2</v>
      </c>
      <c r="I144">
        <f>'Accessory Variables'!G143</f>
        <v>8701.1</v>
      </c>
      <c r="J144" s="6">
        <f>'Accessory Variables'!B143</f>
        <v>12922.7</v>
      </c>
      <c r="K144">
        <f t="shared" si="17"/>
        <v>8717.8342701713627</v>
      </c>
      <c r="L144">
        <f t="shared" si="18"/>
        <v>1.0717335133186385</v>
      </c>
      <c r="M144">
        <f t="shared" si="19"/>
        <v>-0.55674072648388673</v>
      </c>
      <c r="N144">
        <v>-0.52325019071839352</v>
      </c>
      <c r="O144" s="6">
        <f t="shared" si="20"/>
        <v>3.3490535765493212E-2</v>
      </c>
    </row>
    <row r="145" spans="1:15" x14ac:dyDescent="0.25">
      <c r="A145" t="s">
        <v>171</v>
      </c>
      <c r="B145">
        <f>'Post-MPC Taxes'!G144</f>
        <v>-1830.4479999999999</v>
      </c>
      <c r="C145">
        <f>'Post-MPC Transfers'!P144</f>
        <v>1345.5823499999999</v>
      </c>
      <c r="D145">
        <f t="shared" si="14"/>
        <v>-484.86564999999996</v>
      </c>
      <c r="E145">
        <f>'Accessory Variables'!F144</f>
        <v>1.0802204531536999E-2</v>
      </c>
      <c r="F145">
        <f t="shared" si="15"/>
        <v>4.3913999412865001E-2</v>
      </c>
      <c r="G145">
        <f>'Accessory Variables'!C144</f>
        <v>6.02273013633026E-3</v>
      </c>
      <c r="H145">
        <f t="shared" si="16"/>
        <v>2.4309435387507294E-2</v>
      </c>
      <c r="I145">
        <f>'Accessory Variables'!G144</f>
        <v>8868.1</v>
      </c>
      <c r="J145" s="6">
        <f>'Accessory Variables'!B144</f>
        <v>13142.6</v>
      </c>
      <c r="K145">
        <f t="shared" si="17"/>
        <v>8883.5900494181133</v>
      </c>
      <c r="L145">
        <f t="shared" si="18"/>
        <v>1.0790105404639783</v>
      </c>
      <c r="M145">
        <f t="shared" si="19"/>
        <v>-0.51002904533141391</v>
      </c>
      <c r="N145">
        <v>-0.47826221362353749</v>
      </c>
      <c r="O145" s="6">
        <f t="shared" si="20"/>
        <v>3.176683170787642E-2</v>
      </c>
    </row>
    <row r="146" spans="1:15" x14ac:dyDescent="0.25">
      <c r="A146" t="s">
        <v>172</v>
      </c>
      <c r="B146">
        <f>'Post-MPC Taxes'!G145</f>
        <v>-1873.038</v>
      </c>
      <c r="C146">
        <f>'Post-MPC Transfers'!P145</f>
        <v>1365.6327750000003</v>
      </c>
      <c r="D146">
        <f t="shared" si="14"/>
        <v>-507.40522499999975</v>
      </c>
      <c r="E146">
        <f>'Accessory Variables'!F145</f>
        <v>7.9605486356806292E-3</v>
      </c>
      <c r="F146">
        <f t="shared" si="15"/>
        <v>3.2224438416530221E-2</v>
      </c>
      <c r="G146">
        <f>'Accessory Variables'!C145</f>
        <v>5.8363809428385602E-3</v>
      </c>
      <c r="H146">
        <f t="shared" si="16"/>
        <v>2.3550700213297526E-2</v>
      </c>
      <c r="I146">
        <f>'Accessory Variables'!G145</f>
        <v>8955.2999999999993</v>
      </c>
      <c r="J146" s="6">
        <f>'Accessory Variables'!B145</f>
        <v>13324.2</v>
      </c>
      <c r="K146">
        <f t="shared" si="17"/>
        <v>8971.149917771907</v>
      </c>
      <c r="L146">
        <f t="shared" si="18"/>
        <v>1.0399159269299698</v>
      </c>
      <c r="M146">
        <f t="shared" si="19"/>
        <v>-0.49613161562056868</v>
      </c>
      <c r="N146">
        <v>-0.48138003642710381</v>
      </c>
      <c r="O146" s="6">
        <f t="shared" si="20"/>
        <v>1.475157919346487E-2</v>
      </c>
    </row>
    <row r="147" spans="1:15" x14ac:dyDescent="0.25">
      <c r="A147" t="s">
        <v>173</v>
      </c>
      <c r="B147">
        <f>'Post-MPC Taxes'!G146</f>
        <v>-1922.7279999999994</v>
      </c>
      <c r="C147">
        <f>'Post-MPC Transfers'!P146</f>
        <v>1388.7508499999999</v>
      </c>
      <c r="D147">
        <f t="shared" si="14"/>
        <v>-533.97714999999948</v>
      </c>
      <c r="E147">
        <f>'Accessory Variables'!F146</f>
        <v>5.1929942660688998E-3</v>
      </c>
      <c r="F147">
        <f t="shared" si="15"/>
        <v>2.0934341090030228E-2</v>
      </c>
      <c r="G147">
        <f>'Accessory Variables'!C146</f>
        <v>5.6406425102726301E-3</v>
      </c>
      <c r="H147">
        <f t="shared" si="16"/>
        <v>2.2754190010834563E-2</v>
      </c>
      <c r="I147">
        <f>'Accessory Variables'!G146</f>
        <v>9100.2000000000007</v>
      </c>
      <c r="J147" s="6">
        <f>'Accessory Variables'!B146</f>
        <v>13599.2</v>
      </c>
      <c r="K147">
        <f t="shared" si="17"/>
        <v>9121.274881093932</v>
      </c>
      <c r="L147">
        <f t="shared" si="18"/>
        <v>1.0663092875292908</v>
      </c>
      <c r="M147">
        <f t="shared" si="19"/>
        <v>-0.66328979864038096</v>
      </c>
      <c r="N147">
        <v>-0.63080434359695803</v>
      </c>
      <c r="O147" s="6">
        <f t="shared" si="20"/>
        <v>3.2485455043422928E-2</v>
      </c>
    </row>
    <row r="148" spans="1:15" x14ac:dyDescent="0.25">
      <c r="A148" t="s">
        <v>174</v>
      </c>
      <c r="B148">
        <f>'Post-MPC Taxes'!G147</f>
        <v>-1972.6573333333331</v>
      </c>
      <c r="C148">
        <f>'Post-MPC Transfers'!P147</f>
        <v>1409.9840999999999</v>
      </c>
      <c r="D148">
        <f t="shared" si="14"/>
        <v>-562.6732333333332</v>
      </c>
      <c r="E148">
        <f>'Accessory Variables'!F147</f>
        <v>8.7776993817343402E-3</v>
      </c>
      <c r="F148">
        <f t="shared" si="15"/>
        <v>3.5575796718902986E-2</v>
      </c>
      <c r="G148">
        <f>'Accessory Variables'!C147</f>
        <v>5.4604212324949096E-3</v>
      </c>
      <c r="H148">
        <f t="shared" si="16"/>
        <v>2.2021234255250155E-2</v>
      </c>
      <c r="I148">
        <f>'Accessory Variables'!G147</f>
        <v>9227.6</v>
      </c>
      <c r="J148" s="6">
        <f>'Accessory Variables'!B147</f>
        <v>13753.4</v>
      </c>
      <c r="K148">
        <f t="shared" si="17"/>
        <v>9248.6932522663919</v>
      </c>
      <c r="L148">
        <f t="shared" si="18"/>
        <v>1.057185731256177</v>
      </c>
      <c r="M148">
        <f t="shared" si="19"/>
        <v>-0.65077909665646383</v>
      </c>
      <c r="N148">
        <v>-0.6189324910750863</v>
      </c>
      <c r="O148" s="6">
        <f t="shared" si="20"/>
        <v>3.184660558137753E-2</v>
      </c>
    </row>
    <row r="149" spans="1:15" x14ac:dyDescent="0.25">
      <c r="A149" t="s">
        <v>175</v>
      </c>
      <c r="B149">
        <f>'Post-MPC Taxes'!G148</f>
        <v>-2015.2380000000001</v>
      </c>
      <c r="C149">
        <f>'Post-MPC Transfers'!P148</f>
        <v>1434.4413749999999</v>
      </c>
      <c r="D149">
        <f t="shared" si="14"/>
        <v>-580.79662500000018</v>
      </c>
      <c r="E149">
        <f>'Accessory Variables'!F148</f>
        <v>7.1957797403829904E-3</v>
      </c>
      <c r="F149">
        <f t="shared" si="15"/>
        <v>2.9095287487254318E-2</v>
      </c>
      <c r="G149">
        <f>'Accessory Variables'!C148</f>
        <v>5.1721590069455604E-3</v>
      </c>
      <c r="H149">
        <f t="shared" si="16"/>
        <v>2.0849697562604907E-2</v>
      </c>
      <c r="I149">
        <f>'Accessory Variables'!G148</f>
        <v>9353.7999999999993</v>
      </c>
      <c r="J149" s="6">
        <f>'Accessory Variables'!B148</f>
        <v>13870.2</v>
      </c>
      <c r="K149">
        <f t="shared" si="17"/>
        <v>9364.9642835820396</v>
      </c>
      <c r="L149">
        <f t="shared" si="18"/>
        <v>1.0558379734217764</v>
      </c>
      <c r="M149">
        <f t="shared" si="19"/>
        <v>-0.34055154858449305</v>
      </c>
      <c r="N149">
        <v>-0.32334698411642299</v>
      </c>
      <c r="O149" s="6">
        <f t="shared" si="20"/>
        <v>1.720456446807006E-2</v>
      </c>
    </row>
    <row r="150" spans="1:15" x14ac:dyDescent="0.25">
      <c r="A150" t="s">
        <v>176</v>
      </c>
      <c r="B150">
        <f>'Post-MPC Taxes'!G149</f>
        <v>-2056.8313333333331</v>
      </c>
      <c r="C150">
        <f>'Post-MPC Transfers'!P149</f>
        <v>1457.8620750000002</v>
      </c>
      <c r="D150">
        <f t="shared" si="14"/>
        <v>-598.96925833333285</v>
      </c>
      <c r="E150">
        <f>'Accessory Variables'!F149</f>
        <v>-1.64779548504035E-3</v>
      </c>
      <c r="F150">
        <f t="shared" si="15"/>
        <v>-6.5749084496004029E-3</v>
      </c>
      <c r="G150">
        <f>'Accessory Variables'!C149</f>
        <v>4.8760168577870501E-3</v>
      </c>
      <c r="H150">
        <f t="shared" si="16"/>
        <v>1.9647184958552E-2</v>
      </c>
      <c r="I150">
        <f>'Accessory Variables'!G149</f>
        <v>9427.4</v>
      </c>
      <c r="J150" s="6">
        <f>'Accessory Variables'!B149</f>
        <v>14039.6</v>
      </c>
      <c r="K150">
        <f t="shared" si="17"/>
        <v>9443.697693255288</v>
      </c>
      <c r="L150">
        <f t="shared" si="18"/>
        <v>1.0318472679364459</v>
      </c>
      <c r="M150">
        <f t="shared" si="19"/>
        <v>-0.48036663794104428</v>
      </c>
      <c r="N150">
        <v>-0.46774264920614594</v>
      </c>
      <c r="O150" s="6">
        <f t="shared" si="20"/>
        <v>1.2623988734898339E-2</v>
      </c>
    </row>
    <row r="151" spans="1:15" x14ac:dyDescent="0.25">
      <c r="A151" t="s">
        <v>177</v>
      </c>
      <c r="B151">
        <f>'Post-MPC Taxes'!G150</f>
        <v>-2102.2999999999997</v>
      </c>
      <c r="C151">
        <f>'Post-MPC Transfers'!P150</f>
        <v>1483.4909250000001</v>
      </c>
      <c r="D151">
        <f t="shared" si="14"/>
        <v>-618.80907499999967</v>
      </c>
      <c r="E151">
        <f>'Accessory Variables'!F150</f>
        <v>9.1367805522151197E-3</v>
      </c>
      <c r="F151">
        <f t="shared" si="15"/>
        <v>3.705106471254993E-2</v>
      </c>
      <c r="G151">
        <f>'Accessory Variables'!C150</f>
        <v>4.9072200141424497E-3</v>
      </c>
      <c r="H151">
        <f t="shared" si="16"/>
        <v>1.9773838165355606E-2</v>
      </c>
      <c r="I151">
        <f>'Accessory Variables'!G150</f>
        <v>9572.1</v>
      </c>
      <c r="J151" s="6">
        <f>'Accessory Variables'!B150</f>
        <v>14215.7</v>
      </c>
      <c r="K151">
        <f t="shared" si="17"/>
        <v>9583.5278920634028</v>
      </c>
      <c r="L151">
        <f t="shared" si="18"/>
        <v>1.0628235543535307</v>
      </c>
      <c r="M151">
        <f t="shared" si="19"/>
        <v>-0.342370789767032</v>
      </c>
      <c r="N151">
        <v>-0.32436862020964796</v>
      </c>
      <c r="O151" s="6">
        <f t="shared" si="20"/>
        <v>1.800216955738404E-2</v>
      </c>
    </row>
    <row r="152" spans="1:15" x14ac:dyDescent="0.25">
      <c r="A152" t="s">
        <v>178</v>
      </c>
      <c r="B152">
        <f>'Post-MPC Taxes'!G151</f>
        <v>-2144.6986666666667</v>
      </c>
      <c r="C152">
        <f>'Post-MPC Transfers'!P151</f>
        <v>1505.4554249999999</v>
      </c>
      <c r="D152">
        <f t="shared" si="14"/>
        <v>-639.24324166666679</v>
      </c>
      <c r="E152">
        <f>'Accessory Variables'!F151</f>
        <v>8.4932883161794592E-3</v>
      </c>
      <c r="F152">
        <f t="shared" si="15"/>
        <v>3.4408424832406803E-2</v>
      </c>
      <c r="G152">
        <f>'Accessory Variables'!C151</f>
        <v>4.9560506888119997E-3</v>
      </c>
      <c r="H152">
        <f t="shared" si="16"/>
        <v>1.9972064919901333E-2</v>
      </c>
      <c r="I152">
        <f>'Accessory Variables'!G151</f>
        <v>9678.7000000000007</v>
      </c>
      <c r="J152" s="6">
        <f>'Accessory Variables'!B151</f>
        <v>14402.1</v>
      </c>
      <c r="K152">
        <f t="shared" si="17"/>
        <v>9690.8115936376271</v>
      </c>
      <c r="L152">
        <f t="shared" si="18"/>
        <v>1.0452958030492057</v>
      </c>
      <c r="M152">
        <f t="shared" si="19"/>
        <v>-0.35228144883903417</v>
      </c>
      <c r="N152">
        <v>-0.33979496340961218</v>
      </c>
      <c r="O152" s="6">
        <f t="shared" si="20"/>
        <v>1.248648542942199E-2</v>
      </c>
    </row>
    <row r="153" spans="1:15" x14ac:dyDescent="0.25">
      <c r="A153" t="s">
        <v>179</v>
      </c>
      <c r="B153">
        <f>'Post-MPC Taxes'!G152</f>
        <v>-2176.5726666666669</v>
      </c>
      <c r="C153">
        <f>'Post-MPC Transfers'!P152</f>
        <v>1526.1792749999997</v>
      </c>
      <c r="D153">
        <f t="shared" si="14"/>
        <v>-650.39339166666718</v>
      </c>
      <c r="E153">
        <f>'Accessory Variables'!F152</f>
        <v>5.6531208007042401E-3</v>
      </c>
      <c r="F153">
        <f t="shared" si="15"/>
        <v>2.2804953517486126E-2</v>
      </c>
      <c r="G153">
        <f>'Accessory Variables'!C152</f>
        <v>5.0100805234629701E-3</v>
      </c>
      <c r="H153">
        <f t="shared" si="16"/>
        <v>2.0191431195274889E-2</v>
      </c>
      <c r="I153">
        <f>'Accessory Variables'!G152</f>
        <v>9798.4</v>
      </c>
      <c r="J153" s="6">
        <f>'Accessory Variables'!B152</f>
        <v>14564.1</v>
      </c>
      <c r="K153">
        <f t="shared" si="17"/>
        <v>9802.7337706189937</v>
      </c>
      <c r="L153">
        <f t="shared" si="18"/>
        <v>1.0503947534350806</v>
      </c>
      <c r="M153">
        <f t="shared" si="19"/>
        <v>-0.12510737788203613</v>
      </c>
      <c r="N153">
        <v>-0.119647833068104</v>
      </c>
      <c r="O153" s="6">
        <f t="shared" si="20"/>
        <v>5.4595448139321268E-3</v>
      </c>
    </row>
    <row r="154" spans="1:15" x14ac:dyDescent="0.25">
      <c r="A154" t="s">
        <v>180</v>
      </c>
      <c r="B154">
        <f>'Post-MPC Taxes'!G153</f>
        <v>-2206.7493333333332</v>
      </c>
      <c r="C154">
        <f>'Post-MPC Transfers'!P153</f>
        <v>1552.2860249999999</v>
      </c>
      <c r="D154">
        <f t="shared" si="14"/>
        <v>-654.46330833333332</v>
      </c>
      <c r="E154">
        <f>'Accessory Variables'!F153</f>
        <v>1.0159885730083499E-2</v>
      </c>
      <c r="F154">
        <f t="shared" si="15"/>
        <v>4.1263088190508279E-2</v>
      </c>
      <c r="G154">
        <f>'Accessory Variables'!C153</f>
        <v>4.9971170478570999E-3</v>
      </c>
      <c r="H154">
        <f t="shared" si="16"/>
        <v>2.0138795023341149E-2</v>
      </c>
      <c r="I154">
        <f>'Accessory Variables'!G153</f>
        <v>9937.1</v>
      </c>
      <c r="J154" s="6">
        <f>'Accessory Variables'!B153</f>
        <v>14715.1</v>
      </c>
      <c r="K154">
        <f t="shared" si="17"/>
        <v>9931.3119022224218</v>
      </c>
      <c r="L154">
        <f t="shared" si="18"/>
        <v>1.0578351222696509</v>
      </c>
      <c r="M154">
        <f t="shared" si="19"/>
        <v>0.16629192047406463</v>
      </c>
      <c r="N154">
        <v>0.1599711597632946</v>
      </c>
      <c r="O154" s="6">
        <f t="shared" si="20"/>
        <v>-6.3207607107700348E-3</v>
      </c>
    </row>
    <row r="155" spans="1:15" x14ac:dyDescent="0.25">
      <c r="A155" t="s">
        <v>181</v>
      </c>
      <c r="B155">
        <f>'Post-MPC Taxes'!G154</f>
        <v>-2229.2780000000002</v>
      </c>
      <c r="C155">
        <f>'Post-MPC Transfers'!P154</f>
        <v>1572.33735</v>
      </c>
      <c r="D155">
        <f t="shared" si="14"/>
        <v>-656.94065000000023</v>
      </c>
      <c r="E155">
        <f>'Accessory Variables'!F154</f>
        <v>8.1419481378428599E-3</v>
      </c>
      <c r="F155">
        <f t="shared" si="15"/>
        <v>3.2967703824727135E-2</v>
      </c>
      <c r="G155">
        <f>'Accessory Variables'!C154</f>
        <v>4.9483648881238898E-3</v>
      </c>
      <c r="H155">
        <f t="shared" si="16"/>
        <v>1.9940862711358198E-2</v>
      </c>
      <c r="I155">
        <f>'Accessory Variables'!G154</f>
        <v>10004.4</v>
      </c>
      <c r="J155" s="6">
        <f>'Accessory Variables'!B154</f>
        <v>14706.5</v>
      </c>
      <c r="K155">
        <f t="shared" si="17"/>
        <v>9998.3102120965741</v>
      </c>
      <c r="L155">
        <f t="shared" si="18"/>
        <v>1.0273668519326606</v>
      </c>
      <c r="M155">
        <f t="shared" si="19"/>
        <v>0.17001287849757388</v>
      </c>
      <c r="N155">
        <v>0.1663307248612414</v>
      </c>
      <c r="O155" s="6">
        <f t="shared" si="20"/>
        <v>-3.6821536363324803E-3</v>
      </c>
    </row>
    <row r="156" spans="1:15" x14ac:dyDescent="0.25">
      <c r="A156" t="s">
        <v>182</v>
      </c>
      <c r="B156">
        <f>'Post-MPC Taxes'!G155</f>
        <v>-2250.1420000000003</v>
      </c>
      <c r="C156">
        <f>'Post-MPC Transfers'!P155</f>
        <v>1669.6428749999998</v>
      </c>
      <c r="D156">
        <f t="shared" si="14"/>
        <v>-580.4991250000005</v>
      </c>
      <c r="E156">
        <f>'Accessory Variables'!F155</f>
        <v>9.7389376527010595E-3</v>
      </c>
      <c r="F156">
        <f t="shared" si="15"/>
        <v>3.9528535878798898E-2</v>
      </c>
      <c r="G156">
        <f>'Accessory Variables'!C155</f>
        <v>4.7753276719237903E-3</v>
      </c>
      <c r="H156">
        <f t="shared" si="16"/>
        <v>1.9238569315548792E-2</v>
      </c>
      <c r="I156">
        <f>'Accessory Variables'!G155</f>
        <v>10129.9</v>
      </c>
      <c r="J156" s="6">
        <f>'Accessory Variables'!B155</f>
        <v>14865.7</v>
      </c>
      <c r="K156">
        <f t="shared" si="17"/>
        <v>10043.923464103369</v>
      </c>
      <c r="L156">
        <f t="shared" si="18"/>
        <v>1.0511300266111459</v>
      </c>
      <c r="M156">
        <f t="shared" si="19"/>
        <v>2.4009221995128014</v>
      </c>
      <c r="N156">
        <v>2.3532875151400221</v>
      </c>
      <c r="O156" s="6">
        <f t="shared" si="20"/>
        <v>-4.763468437277929E-2</v>
      </c>
    </row>
    <row r="157" spans="1:15" x14ac:dyDescent="0.25">
      <c r="A157" t="s">
        <v>183</v>
      </c>
      <c r="B157">
        <f>'Post-MPC Taxes'!G156</f>
        <v>-2261.4846666666667</v>
      </c>
      <c r="C157">
        <f>'Post-MPC Transfers'!P156</f>
        <v>1717.2060749999998</v>
      </c>
      <c r="D157">
        <f t="shared" si="14"/>
        <v>-544.2785916666669</v>
      </c>
      <c r="E157">
        <f>'Accessory Variables'!F156</f>
        <v>1.06643963750013E-2</v>
      </c>
      <c r="F157">
        <f t="shared" si="15"/>
        <v>4.3344825954102051E-2</v>
      </c>
      <c r="G157">
        <f>'Accessory Variables'!C156</f>
        <v>4.57507442633998E-3</v>
      </c>
      <c r="H157">
        <f t="shared" si="16"/>
        <v>1.8426269028649855E-2</v>
      </c>
      <c r="I157">
        <f>'Accessory Variables'!G156</f>
        <v>10159.1</v>
      </c>
      <c r="J157" s="6">
        <f>'Accessory Variables'!B156</f>
        <v>14899</v>
      </c>
      <c r="K157">
        <f t="shared" si="17"/>
        <v>10114.032967201025</v>
      </c>
      <c r="L157">
        <f t="shared" si="18"/>
        <v>1.0115801730468215</v>
      </c>
      <c r="M157">
        <f t="shared" si="19"/>
        <v>1.2158253796088097</v>
      </c>
      <c r="N157">
        <v>1.214551384771146</v>
      </c>
      <c r="O157" s="6">
        <f t="shared" si="20"/>
        <v>-1.2739948376636612E-3</v>
      </c>
    </row>
    <row r="158" spans="1:15" x14ac:dyDescent="0.25">
      <c r="A158" t="s">
        <v>184</v>
      </c>
      <c r="B158">
        <f>'Post-MPC Taxes'!G157</f>
        <v>-2254.4406666666664</v>
      </c>
      <c r="C158">
        <f>'Post-MPC Transfers'!P157</f>
        <v>1756.1816999999999</v>
      </c>
      <c r="D158">
        <f t="shared" si="14"/>
        <v>-498.25896666666654</v>
      </c>
      <c r="E158">
        <f>'Accessory Variables'!F157</f>
        <v>-1.5960807350838501E-2</v>
      </c>
      <c r="F158">
        <f t="shared" si="15"/>
        <v>-6.2330944174252445E-2</v>
      </c>
      <c r="G158">
        <f>'Accessory Variables'!C157</f>
        <v>4.3244644498383602E-3</v>
      </c>
      <c r="H158">
        <f t="shared" si="16"/>
        <v>1.7410387592861731E-2</v>
      </c>
      <c r="I158">
        <f>'Accessory Variables'!G157</f>
        <v>9906.9</v>
      </c>
      <c r="J158" s="6">
        <f>'Accessory Variables'!B157</f>
        <v>14608.2</v>
      </c>
      <c r="K158">
        <f t="shared" si="17"/>
        <v>9867.2137873263055</v>
      </c>
      <c r="L158">
        <f t="shared" si="18"/>
        <v>0.90433674182731194</v>
      </c>
      <c r="M158">
        <f t="shared" si="19"/>
        <v>0.97683818451558824</v>
      </c>
      <c r="N158">
        <v>1.0686113993438342</v>
      </c>
      <c r="O158" s="6">
        <f t="shared" si="20"/>
        <v>9.1773214828245964E-2</v>
      </c>
    </row>
    <row r="159" spans="1:15" x14ac:dyDescent="0.25">
      <c r="A159" t="s">
        <v>185</v>
      </c>
      <c r="B159">
        <f>'Post-MPC Taxes'!G158</f>
        <v>-2207.7599999999998</v>
      </c>
      <c r="C159">
        <f>'Post-MPC Transfers'!P158</f>
        <v>1809.9506250000002</v>
      </c>
      <c r="D159">
        <f t="shared" si="14"/>
        <v>-397.80937499999959</v>
      </c>
      <c r="E159">
        <f>'Accessory Variables'!F158</f>
        <v>-6.7582027686105004E-3</v>
      </c>
      <c r="F159">
        <f t="shared" si="15"/>
        <v>-2.6760003838237401E-2</v>
      </c>
      <c r="G159">
        <f>'Accessory Variables'!C158</f>
        <v>3.9831989956942097E-3</v>
      </c>
      <c r="H159">
        <f t="shared" si="16"/>
        <v>1.6028244267676017E-2</v>
      </c>
      <c r="I159">
        <f>'Accessory Variables'!G158</f>
        <v>9815</v>
      </c>
      <c r="J159" s="6">
        <f>'Accessory Variables'!B158</f>
        <v>14430.9</v>
      </c>
      <c r="K159">
        <f t="shared" si="17"/>
        <v>9715.933078845721</v>
      </c>
      <c r="L159">
        <f t="shared" si="18"/>
        <v>0.96340766814729772</v>
      </c>
      <c r="M159">
        <f t="shared" si="19"/>
        <v>2.6057010584827274</v>
      </c>
      <c r="N159">
        <v>2.7185797551817901</v>
      </c>
      <c r="O159" s="6">
        <f t="shared" si="20"/>
        <v>0.1128786966990627</v>
      </c>
    </row>
    <row r="160" spans="1:15" x14ac:dyDescent="0.25">
      <c r="A160" t="s">
        <v>186</v>
      </c>
      <c r="B160">
        <f>'Post-MPC Taxes'!G159</f>
        <v>-2155.8040000000001</v>
      </c>
      <c r="C160">
        <f>'Post-MPC Transfers'!P159</f>
        <v>1816.9544249999997</v>
      </c>
      <c r="D160">
        <f t="shared" si="14"/>
        <v>-338.84957500000041</v>
      </c>
      <c r="E160">
        <f>'Accessory Variables'!F159</f>
        <v>3.9804493031378998E-3</v>
      </c>
      <c r="F160">
        <f t="shared" si="15"/>
        <v>1.6017113588095766E-2</v>
      </c>
      <c r="G160">
        <f>'Accessory Variables'!C159</f>
        <v>3.7336761225861301E-3</v>
      </c>
      <c r="H160">
        <f t="shared" si="16"/>
        <v>1.5018554903827308E-2</v>
      </c>
      <c r="I160">
        <f>'Accessory Variables'!G159</f>
        <v>9805.5</v>
      </c>
      <c r="J160" s="6">
        <f>'Accessory Variables'!B159</f>
        <v>14381.2</v>
      </c>
      <c r="K160">
        <f t="shared" si="17"/>
        <v>9743.4714485857221</v>
      </c>
      <c r="L160">
        <f t="shared" si="18"/>
        <v>0.99613399236533451</v>
      </c>
      <c r="M160">
        <f t="shared" si="19"/>
        <v>1.7023590147383652</v>
      </c>
      <c r="N160">
        <v>1.7329863184224821</v>
      </c>
      <c r="O160" s="6">
        <f t="shared" si="20"/>
        <v>3.0627303684116924E-2</v>
      </c>
    </row>
    <row r="161" spans="1:15" x14ac:dyDescent="0.25">
      <c r="A161" t="s">
        <v>187</v>
      </c>
      <c r="B161">
        <f>'Post-MPC Taxes'!G160</f>
        <v>-2122.5813333333331</v>
      </c>
      <c r="C161">
        <f>'Post-MPC Transfers'!P160</f>
        <v>1868.6740500000001</v>
      </c>
      <c r="D161">
        <f t="shared" si="14"/>
        <v>-253.907283333333</v>
      </c>
      <c r="E161">
        <f>'Accessory Variables'!F160</f>
        <v>6.89016400849418E-3</v>
      </c>
      <c r="F161">
        <f t="shared" si="15"/>
        <v>2.7846812872683646E-2</v>
      </c>
      <c r="G161">
        <f>'Accessory Variables'!C160</f>
        <v>3.5218646672565699E-3</v>
      </c>
      <c r="H161">
        <f t="shared" si="16"/>
        <v>1.4162054741507335E-2</v>
      </c>
      <c r="I161">
        <f>'Accessory Variables'!G160</f>
        <v>9939.4</v>
      </c>
      <c r="J161" s="6">
        <f>'Accessory Variables'!B160</f>
        <v>14448.9</v>
      </c>
      <c r="K161">
        <f t="shared" si="17"/>
        <v>9850.9295968416645</v>
      </c>
      <c r="L161">
        <f t="shared" si="18"/>
        <v>1.0557514790089779</v>
      </c>
      <c r="M161">
        <f t="shared" si="19"/>
        <v>2.551421309801631</v>
      </c>
      <c r="N161">
        <v>2.4671865205720769</v>
      </c>
      <c r="O161" s="6">
        <f t="shared" si="20"/>
        <v>-8.4234789229554075E-2</v>
      </c>
    </row>
    <row r="162" spans="1:15" x14ac:dyDescent="0.25">
      <c r="A162" t="s">
        <v>188</v>
      </c>
      <c r="B162">
        <f>'Post-MPC Taxes'!G161</f>
        <v>-2096.2560000000003</v>
      </c>
      <c r="C162">
        <f>'Post-MPC Transfers'!P161</f>
        <v>1922.7206250000002</v>
      </c>
      <c r="D162">
        <f t="shared" si="14"/>
        <v>-173.53537500000016</v>
      </c>
      <c r="E162">
        <f>'Accessory Variables'!F161</f>
        <v>7.7180229297075797E-3</v>
      </c>
      <c r="F162">
        <f t="shared" si="15"/>
        <v>3.1231341519814881E-2</v>
      </c>
      <c r="G162">
        <f>'Accessory Variables'!C161</f>
        <v>3.4282929885316401E-3</v>
      </c>
      <c r="H162">
        <f t="shared" si="16"/>
        <v>1.3783852422709408E-2</v>
      </c>
      <c r="I162">
        <f>'Accessory Variables'!G161</f>
        <v>10005</v>
      </c>
      <c r="J162" s="6">
        <f>'Accessory Variables'!B161</f>
        <v>14651.2</v>
      </c>
      <c r="K162">
        <f t="shared" si="17"/>
        <v>9921.797960872691</v>
      </c>
      <c r="L162">
        <f t="shared" si="18"/>
        <v>1.0266624954630825</v>
      </c>
      <c r="M162">
        <f t="shared" si="19"/>
        <v>2.3031770260565123</v>
      </c>
      <c r="N162">
        <v>2.3091619701127191</v>
      </c>
      <c r="O162" s="6">
        <f t="shared" si="20"/>
        <v>5.9849440562067535E-3</v>
      </c>
    </row>
    <row r="163" spans="1:15" x14ac:dyDescent="0.25">
      <c r="A163" t="s">
        <v>189</v>
      </c>
      <c r="B163">
        <f>'Post-MPC Taxes'!G162</f>
        <v>-2074.4546666666665</v>
      </c>
      <c r="C163">
        <f>'Post-MPC Transfers'!P162</f>
        <v>1978.8502500000002</v>
      </c>
      <c r="D163">
        <f t="shared" si="14"/>
        <v>-95.604416666666339</v>
      </c>
      <c r="E163">
        <f>'Accessory Variables'!F162</f>
        <v>3.8628520538797101E-3</v>
      </c>
      <c r="F163">
        <f t="shared" si="15"/>
        <v>1.5541168754249046E-2</v>
      </c>
      <c r="G163">
        <f>'Accessory Variables'!C162</f>
        <v>3.4628280726096698E-3</v>
      </c>
      <c r="H163">
        <f t="shared" si="16"/>
        <v>1.392342559734483E-2</v>
      </c>
      <c r="I163">
        <f>'Accessory Variables'!G162</f>
        <v>10101.799999999999</v>
      </c>
      <c r="J163" s="6">
        <f>'Accessory Variables'!B162</f>
        <v>14764.6</v>
      </c>
      <c r="K163">
        <f t="shared" si="17"/>
        <v>10022.597777018786</v>
      </c>
      <c r="L163">
        <f t="shared" si="18"/>
        <v>1.0392659337648738</v>
      </c>
      <c r="M163">
        <f t="shared" si="19"/>
        <v>2.2038979940079075</v>
      </c>
      <c r="N163">
        <v>2.1665566104097902</v>
      </c>
      <c r="O163" s="6">
        <f t="shared" si="20"/>
        <v>-3.7341383598117339E-2</v>
      </c>
    </row>
    <row r="164" spans="1:15" x14ac:dyDescent="0.25">
      <c r="A164" t="s">
        <v>190</v>
      </c>
      <c r="B164">
        <f>'Post-MPC Taxes'!G163</f>
        <v>-2055.7846666666665</v>
      </c>
      <c r="C164">
        <f>'Post-MPC Transfers'!P163</f>
        <v>2007.2907</v>
      </c>
      <c r="D164">
        <f t="shared" si="14"/>
        <v>-48.493966666666438</v>
      </c>
      <c r="E164">
        <f>'Accessory Variables'!F163</f>
        <v>1.5525023010301E-3</v>
      </c>
      <c r="F164">
        <f t="shared" si="15"/>
        <v>6.2244857580557866E-3</v>
      </c>
      <c r="G164">
        <f>'Accessory Variables'!C163</f>
        <v>3.55457745464594E-3</v>
      </c>
      <c r="H164">
        <f t="shared" si="16"/>
        <v>1.429429975215557E-2</v>
      </c>
      <c r="I164">
        <f>'Accessory Variables'!G163</f>
        <v>10208.1</v>
      </c>
      <c r="J164" s="6">
        <f>'Accessory Variables'!B163</f>
        <v>14980.2</v>
      </c>
      <c r="K164">
        <f t="shared" si="17"/>
        <v>10160.50129061909</v>
      </c>
      <c r="L164">
        <f t="shared" si="18"/>
        <v>1.0427605671939513</v>
      </c>
      <c r="M164">
        <f t="shared" si="19"/>
        <v>1.3160834109187058</v>
      </c>
      <c r="N164">
        <v>1.2909236155061119</v>
      </c>
      <c r="O164" s="6">
        <f t="shared" si="20"/>
        <v>-2.5159795412593944E-2</v>
      </c>
    </row>
    <row r="165" spans="1:15" x14ac:dyDescent="0.25">
      <c r="A165" t="s">
        <v>191</v>
      </c>
      <c r="B165">
        <f>'Post-MPC Taxes'!G164</f>
        <v>-2044.576</v>
      </c>
      <c r="C165">
        <f>'Post-MPC Transfers'!P164</f>
        <v>2039.5948499999997</v>
      </c>
      <c r="D165">
        <f t="shared" si="14"/>
        <v>-4.981150000000298</v>
      </c>
      <c r="E165">
        <f>'Accessory Variables'!F164</f>
        <v>1.91547549187865E-3</v>
      </c>
      <c r="F165">
        <f t="shared" si="15"/>
        <v>7.6839443710101651E-3</v>
      </c>
      <c r="G165">
        <f>'Accessory Variables'!C164</f>
        <v>3.72568830512754E-3</v>
      </c>
      <c r="H165">
        <f t="shared" si="16"/>
        <v>1.4986244794708892E-2</v>
      </c>
      <c r="I165">
        <f>'Accessory Variables'!G164</f>
        <v>10300.799999999999</v>
      </c>
      <c r="J165" s="6">
        <f>'Accessory Variables'!B164</f>
        <v>15141.6</v>
      </c>
      <c r="K165">
        <f t="shared" si="17"/>
        <v>10257.013620924199</v>
      </c>
      <c r="L165">
        <f t="shared" si="18"/>
        <v>1.0368218878076454</v>
      </c>
      <c r="M165">
        <f t="shared" si="19"/>
        <v>1.1916845338493556</v>
      </c>
      <c r="N165">
        <v>1.171266885587241</v>
      </c>
      <c r="O165" s="6">
        <f t="shared" si="20"/>
        <v>-2.0417648262114563E-2</v>
      </c>
    </row>
    <row r="166" spans="1:15" x14ac:dyDescent="0.25">
      <c r="A166" t="s">
        <v>192</v>
      </c>
      <c r="B166">
        <f>'Post-MPC Taxes'!G165</f>
        <v>-2040.6866666666665</v>
      </c>
      <c r="C166">
        <f>'Post-MPC Transfers'!P165</f>
        <v>2073.8994749999997</v>
      </c>
      <c r="D166">
        <f t="shared" si="14"/>
        <v>33.212808333333214</v>
      </c>
      <c r="E166">
        <f>'Accessory Variables'!F165</f>
        <v>6.4095480163552897E-3</v>
      </c>
      <c r="F166">
        <f t="shared" si="15"/>
        <v>2.5885740863866635E-2</v>
      </c>
      <c r="G166">
        <f>'Accessory Variables'!C165</f>
        <v>3.8548428608196099E-3</v>
      </c>
      <c r="H166">
        <f t="shared" si="16"/>
        <v>1.5508759673966033E-2</v>
      </c>
      <c r="I166">
        <f>'Accessory Variables'!G165</f>
        <v>10430.299999999999</v>
      </c>
      <c r="J166" s="6">
        <f>'Accessory Variables'!B165</f>
        <v>15309.5</v>
      </c>
      <c r="K166">
        <f t="shared" si="17"/>
        <v>10392.054913196047</v>
      </c>
      <c r="L166">
        <f t="shared" si="18"/>
        <v>1.0512436361030775</v>
      </c>
      <c r="M166">
        <f t="shared" si="19"/>
        <v>1.0446928618037616</v>
      </c>
      <c r="N166">
        <v>1.0121212284682319</v>
      </c>
      <c r="O166" s="6">
        <f t="shared" si="20"/>
        <v>-3.2571633335529704E-2</v>
      </c>
    </row>
    <row r="167" spans="1:15" x14ac:dyDescent="0.25">
      <c r="A167" t="s">
        <v>193</v>
      </c>
      <c r="B167">
        <f>'Post-MPC Taxes'!G166</f>
        <v>-2062.2799999999997</v>
      </c>
      <c r="C167">
        <f>'Post-MPC Transfers'!P166</f>
        <v>2088.8113499999999</v>
      </c>
      <c r="D167">
        <f t="shared" si="14"/>
        <v>26.531350000000202</v>
      </c>
      <c r="E167">
        <f>'Accessory Variables'!F166</f>
        <v>8.4001317667727893E-3</v>
      </c>
      <c r="F167">
        <f t="shared" si="15"/>
        <v>3.4026276255883392E-2</v>
      </c>
      <c r="G167">
        <f>'Accessory Variables'!C166</f>
        <v>3.98247483178449E-3</v>
      </c>
      <c r="H167">
        <f t="shared" si="16"/>
        <v>1.6025312863284125E-2</v>
      </c>
      <c r="I167">
        <f>'Accessory Variables'!G166</f>
        <v>10558.2</v>
      </c>
      <c r="J167" s="6">
        <f>'Accessory Variables'!B166</f>
        <v>15351.4</v>
      </c>
      <c r="K167">
        <f t="shared" si="17"/>
        <v>10565.292719472958</v>
      </c>
      <c r="L167">
        <f t="shared" si="18"/>
        <v>1.049958993593058</v>
      </c>
      <c r="M167">
        <f t="shared" si="19"/>
        <v>-0.19423823423139211</v>
      </c>
      <c r="N167">
        <v>-0.18505777906910914</v>
      </c>
      <c r="O167" s="6">
        <f t="shared" si="20"/>
        <v>9.1804551622829689E-3</v>
      </c>
    </row>
    <row r="168" spans="1:15" x14ac:dyDescent="0.25">
      <c r="A168" t="s">
        <v>194</v>
      </c>
      <c r="B168">
        <f>'Post-MPC Taxes'!G167</f>
        <v>-2089.8893333333331</v>
      </c>
      <c r="C168">
        <f>'Post-MPC Transfers'!P167</f>
        <v>2099.5011</v>
      </c>
      <c r="D168">
        <f t="shared" si="14"/>
        <v>9.6117666666668811</v>
      </c>
      <c r="E168">
        <f>'Accessory Variables'!F167</f>
        <v>9.8328523983230998E-3</v>
      </c>
      <c r="F168">
        <f t="shared" si="15"/>
        <v>3.9915331615799188E-2</v>
      </c>
      <c r="G168">
        <f>'Accessory Variables'!C167</f>
        <v>4.11422215664681E-3</v>
      </c>
      <c r="H168">
        <f t="shared" si="16"/>
        <v>1.6558728419686641E-2</v>
      </c>
      <c r="I168">
        <f>'Accessory Variables'!G167</f>
        <v>10673</v>
      </c>
      <c r="J168" s="6">
        <f>'Accessory Variables'!B167</f>
        <v>15557.5</v>
      </c>
      <c r="K168">
        <f t="shared" si="17"/>
        <v>10690.289618049826</v>
      </c>
      <c r="L168">
        <f t="shared" si="18"/>
        <v>1.0442067590433328</v>
      </c>
      <c r="M168">
        <f t="shared" si="19"/>
        <v>-0.46531519488441597</v>
      </c>
      <c r="N168">
        <v>-0.45013706127385866</v>
      </c>
      <c r="O168" s="6">
        <f t="shared" si="20"/>
        <v>1.5178133610557309E-2</v>
      </c>
    </row>
    <row r="169" spans="1:15" x14ac:dyDescent="0.25">
      <c r="A169" t="s">
        <v>195</v>
      </c>
      <c r="B169">
        <f>'Post-MPC Taxes'!G168</f>
        <v>-2115.6293333333333</v>
      </c>
      <c r="C169">
        <f>'Post-MPC Transfers'!P168</f>
        <v>2101.5785249999999</v>
      </c>
      <c r="D169">
        <f t="shared" si="14"/>
        <v>-14.050808333333407</v>
      </c>
      <c r="E169">
        <f>'Accessory Variables'!F168</f>
        <v>4.6259354309992097E-3</v>
      </c>
      <c r="F169">
        <f t="shared" si="15"/>
        <v>1.863253382032104E-2</v>
      </c>
      <c r="G169">
        <f>'Accessory Variables'!C168</f>
        <v>4.2273500505811698E-3</v>
      </c>
      <c r="H169">
        <f t="shared" si="16"/>
        <v>1.7016925631620827E-2</v>
      </c>
      <c r="I169">
        <f>'Accessory Variables'!G168</f>
        <v>10755</v>
      </c>
      <c r="J169" s="6">
        <f>'Accessory Variables'!B168</f>
        <v>15647.7</v>
      </c>
      <c r="K169">
        <f t="shared" si="17"/>
        <v>10778.747670714283</v>
      </c>
      <c r="L169">
        <f t="shared" si="18"/>
        <v>1.0310877357671011</v>
      </c>
      <c r="M169">
        <f t="shared" si="19"/>
        <v>-0.6280066983633531</v>
      </c>
      <c r="N169">
        <v>-0.60974147605481499</v>
      </c>
      <c r="O169" s="6">
        <f t="shared" si="20"/>
        <v>1.8265222308538109E-2</v>
      </c>
    </row>
    <row r="170" spans="1:15" x14ac:dyDescent="0.25">
      <c r="A170" t="s">
        <v>196</v>
      </c>
      <c r="B170">
        <f>'Post-MPC Taxes'!G169</f>
        <v>-2142.8879999999999</v>
      </c>
      <c r="C170">
        <f>'Post-MPC Transfers'!P169</f>
        <v>2104.2938249999997</v>
      </c>
      <c r="D170">
        <f t="shared" si="14"/>
        <v>-38.594175000000178</v>
      </c>
      <c r="E170">
        <f>'Accessory Variables'!F169</f>
        <v>3.30589157104977E-3</v>
      </c>
      <c r="F170">
        <f t="shared" si="15"/>
        <v>1.3289284437403293E-2</v>
      </c>
      <c r="G170">
        <f>'Accessory Variables'!C169</f>
        <v>4.2939709945919403E-3</v>
      </c>
      <c r="H170">
        <f t="shared" si="16"/>
        <v>1.7286830131907793E-2</v>
      </c>
      <c r="I170">
        <f>'Accessory Variables'!G169</f>
        <v>10809.2</v>
      </c>
      <c r="J170" s="6">
        <f>'Accessory Variables'!B169</f>
        <v>15842.3</v>
      </c>
      <c r="K170">
        <f t="shared" si="17"/>
        <v>10833.636582454397</v>
      </c>
      <c r="L170">
        <f t="shared" si="18"/>
        <v>1.0203109589692529</v>
      </c>
      <c r="M170">
        <f t="shared" si="19"/>
        <v>-0.63166560178447895</v>
      </c>
      <c r="N170">
        <v>-0.62375171743205304</v>
      </c>
      <c r="O170" s="6">
        <f t="shared" si="20"/>
        <v>7.9138843524259039E-3</v>
      </c>
    </row>
    <row r="171" spans="1:15" x14ac:dyDescent="0.25">
      <c r="A171" t="s">
        <v>197</v>
      </c>
      <c r="B171">
        <f>'Post-MPC Taxes'!G170</f>
        <v>-2169.9279999999999</v>
      </c>
      <c r="C171">
        <f>'Post-MPC Transfers'!P170</f>
        <v>2101.2302250000002</v>
      </c>
      <c r="D171">
        <f t="shared" si="14"/>
        <v>-68.697774999999638</v>
      </c>
      <c r="E171">
        <f>'Accessory Variables'!F170</f>
        <v>6.6220914683070599E-3</v>
      </c>
      <c r="F171">
        <f t="shared" si="15"/>
        <v>2.675264193907001E-2</v>
      </c>
      <c r="G171">
        <f>'Accessory Variables'!C170</f>
        <v>4.35406323198118E-3</v>
      </c>
      <c r="H171">
        <f t="shared" si="16"/>
        <v>1.7530330662094196E-2</v>
      </c>
      <c r="I171">
        <f>'Accessory Variables'!G170</f>
        <v>10959.3</v>
      </c>
      <c r="J171" s="6">
        <f>'Accessory Variables'!B170</f>
        <v>16068.8</v>
      </c>
      <c r="K171">
        <f t="shared" si="17"/>
        <v>10988.979984364669</v>
      </c>
      <c r="L171">
        <f t="shared" si="18"/>
        <v>1.0567130033596674</v>
      </c>
      <c r="M171">
        <f t="shared" si="19"/>
        <v>-0.7839007883031931</v>
      </c>
      <c r="N171">
        <v>-0.74867617374718698</v>
      </c>
      <c r="O171" s="6">
        <f t="shared" si="20"/>
        <v>3.5224614556006117E-2</v>
      </c>
    </row>
    <row r="172" spans="1:15" x14ac:dyDescent="0.25">
      <c r="A172" t="s">
        <v>198</v>
      </c>
      <c r="B172">
        <f>'Post-MPC Taxes'!G171</f>
        <v>-2196.6899999999996</v>
      </c>
      <c r="C172">
        <f>'Post-MPC Transfers'!P171</f>
        <v>2102.9474250000003</v>
      </c>
      <c r="D172">
        <f t="shared" si="14"/>
        <v>-93.742574999999306</v>
      </c>
      <c r="E172">
        <f>'Accessory Variables'!F171</f>
        <v>2.4124811358854398E-3</v>
      </c>
      <c r="F172">
        <f t="shared" si="15"/>
        <v>9.6849011319914968E-3</v>
      </c>
      <c r="G172">
        <f>'Accessory Variables'!C171</f>
        <v>4.4244578225867102E-3</v>
      </c>
      <c r="H172">
        <f t="shared" si="16"/>
        <v>1.7815633085386917E-2</v>
      </c>
      <c r="I172">
        <f>'Accessory Variables'!G171</f>
        <v>11005.1</v>
      </c>
      <c r="J172" s="6">
        <f>'Accessory Variables'!B171</f>
        <v>16207.1</v>
      </c>
      <c r="K172">
        <f t="shared" si="17"/>
        <v>11029.675117505742</v>
      </c>
      <c r="L172">
        <f t="shared" si="18"/>
        <v>1.0168214775870934</v>
      </c>
      <c r="M172">
        <f t="shared" si="19"/>
        <v>-0.61879876004360157</v>
      </c>
      <c r="N172">
        <v>-0.61132845040223693</v>
      </c>
      <c r="O172" s="6">
        <f t="shared" si="20"/>
        <v>7.4703096413646364E-3</v>
      </c>
    </row>
    <row r="173" spans="1:15" x14ac:dyDescent="0.25">
      <c r="A173" t="s">
        <v>199</v>
      </c>
      <c r="B173">
        <f>'Post-MPC Taxes'!G172</f>
        <v>-2220.6266666666666</v>
      </c>
      <c r="C173">
        <f>'Post-MPC Transfers'!P172</f>
        <v>2106.8532</v>
      </c>
      <c r="D173">
        <f t="shared" si="14"/>
        <v>-113.77346666666654</v>
      </c>
      <c r="E173">
        <f>'Accessory Variables'!F172</f>
        <v>2.90497344175744E-3</v>
      </c>
      <c r="F173">
        <f t="shared" si="15"/>
        <v>1.167062512120931E-2</v>
      </c>
      <c r="G173">
        <f>'Accessory Variables'!C172</f>
        <v>4.45496156068059E-3</v>
      </c>
      <c r="H173">
        <f t="shared" si="16"/>
        <v>1.7939280396486845E-2</v>
      </c>
      <c r="I173">
        <f>'Accessory Variables'!G172</f>
        <v>11059.4</v>
      </c>
      <c r="J173" s="6">
        <f>'Accessory Variables'!B172</f>
        <v>16319.5</v>
      </c>
      <c r="K173">
        <f t="shared" si="17"/>
        <v>11078.740952407707</v>
      </c>
      <c r="L173">
        <f t="shared" si="18"/>
        <v>1.0198828557892885</v>
      </c>
      <c r="M173">
        <f t="shared" si="19"/>
        <v>-0.48475286151789809</v>
      </c>
      <c r="N173">
        <v>-0.47705027072065898</v>
      </c>
      <c r="O173" s="6">
        <f t="shared" si="20"/>
        <v>7.7025907972391172E-3</v>
      </c>
    </row>
    <row r="174" spans="1:15" x14ac:dyDescent="0.25">
      <c r="A174" t="s">
        <v>200</v>
      </c>
      <c r="B174">
        <f>'Post-MPC Taxes'!G173</f>
        <v>-2251.4233333333332</v>
      </c>
      <c r="C174">
        <f>'Post-MPC Transfers'!P173</f>
        <v>2115.0162000000005</v>
      </c>
      <c r="D174">
        <f t="shared" si="14"/>
        <v>-136.40713333333269</v>
      </c>
      <c r="E174">
        <f>'Accessory Variables'!F173</f>
        <v>5.61340451398062E-3</v>
      </c>
      <c r="F174">
        <f t="shared" si="15"/>
        <v>2.2643388430718447E-2</v>
      </c>
      <c r="G174">
        <f>'Accessory Variables'!C173</f>
        <v>4.4905046840608698E-3</v>
      </c>
      <c r="H174">
        <f t="shared" si="16"/>
        <v>1.808336913426456E-2</v>
      </c>
      <c r="I174">
        <f>'Accessory Variables'!G173</f>
        <v>11165.7</v>
      </c>
      <c r="J174" s="6">
        <f>'Accessory Variables'!B173</f>
        <v>16420.400000000001</v>
      </c>
      <c r="K174">
        <f t="shared" si="17"/>
        <v>11187.184109890321</v>
      </c>
      <c r="L174">
        <f t="shared" si="18"/>
        <v>1.0390048049605274</v>
      </c>
      <c r="M174">
        <f t="shared" si="19"/>
        <v>-0.54533632692798084</v>
      </c>
      <c r="N174">
        <v>-0.52615987039631507</v>
      </c>
      <c r="O174" s="6">
        <f t="shared" si="20"/>
        <v>1.9176456531665775E-2</v>
      </c>
    </row>
    <row r="175" spans="1:15" x14ac:dyDescent="0.25">
      <c r="A175" t="s">
        <v>201</v>
      </c>
      <c r="B175">
        <f>'Post-MPC Taxes'!G174</f>
        <v>-2303.7613333333329</v>
      </c>
      <c r="C175">
        <f>'Post-MPC Transfers'!P174</f>
        <v>2131.6227750000003</v>
      </c>
      <c r="D175">
        <f t="shared" si="14"/>
        <v>-172.13855833333264</v>
      </c>
      <c r="E175">
        <f>'Accessory Variables'!F174</f>
        <v>3.5006202300107399E-3</v>
      </c>
      <c r="F175">
        <f t="shared" si="15"/>
        <v>1.4076178713370302E-2</v>
      </c>
      <c r="G175">
        <f>'Accessory Variables'!C174</f>
        <v>4.5475065790199203E-3</v>
      </c>
      <c r="H175">
        <f t="shared" si="16"/>
        <v>1.831448180665074E-2</v>
      </c>
      <c r="I175">
        <f>'Accessory Variables'!G174</f>
        <v>11277.7</v>
      </c>
      <c r="J175" s="6">
        <f>'Accessory Variables'!B174</f>
        <v>16648.2</v>
      </c>
      <c r="K175">
        <f t="shared" si="17"/>
        <v>11312.333603093277</v>
      </c>
      <c r="L175">
        <f t="shared" si="18"/>
        <v>1.0407306153596179</v>
      </c>
      <c r="M175">
        <f t="shared" si="19"/>
        <v>-0.87001905477915531</v>
      </c>
      <c r="N175">
        <v>-0.84188157643015915</v>
      </c>
      <c r="O175" s="6">
        <f t="shared" si="20"/>
        <v>2.8137478348996159E-2</v>
      </c>
    </row>
    <row r="176" spans="1:15" x14ac:dyDescent="0.25">
      <c r="A176" t="s">
        <v>202</v>
      </c>
      <c r="B176">
        <f>'Post-MPC Taxes'!G175</f>
        <v>-2353.4886666666671</v>
      </c>
      <c r="C176">
        <f>'Post-MPC Transfers'!P175</f>
        <v>2144.4396750000001</v>
      </c>
      <c r="D176">
        <f t="shared" si="14"/>
        <v>-209.04899166666701</v>
      </c>
      <c r="E176">
        <f>'Accessory Variables'!F175</f>
        <v>5.1330937889559902E-4</v>
      </c>
      <c r="F176">
        <f t="shared" si="15"/>
        <v>2.0548189757627622E-3</v>
      </c>
      <c r="G176">
        <f>'Accessory Variables'!C175</f>
        <v>4.5488425113995304E-3</v>
      </c>
      <c r="H176">
        <f t="shared" si="16"/>
        <v>1.8319898780934984E-2</v>
      </c>
      <c r="I176">
        <f>'Accessory Variables'!G175</f>
        <v>11315.7</v>
      </c>
      <c r="J176" s="6">
        <f>'Accessory Variables'!B175</f>
        <v>16728.7</v>
      </c>
      <c r="K176">
        <f t="shared" si="17"/>
        <v>11351.739041804874</v>
      </c>
      <c r="L176">
        <f t="shared" si="18"/>
        <v>1.0135461990408172</v>
      </c>
      <c r="M176">
        <f t="shared" si="19"/>
        <v>-0.8775841857664175</v>
      </c>
      <c r="N176">
        <v>-0.86384141406037374</v>
      </c>
      <c r="O176" s="6">
        <f t="shared" si="20"/>
        <v>1.3742771706043766E-2</v>
      </c>
    </row>
    <row r="177" spans="1:15" x14ac:dyDescent="0.25">
      <c r="A177" t="s">
        <v>203</v>
      </c>
      <c r="B177">
        <f>'Post-MPC Taxes'!G176</f>
        <v>-2388.0646666666667</v>
      </c>
      <c r="C177">
        <f>'Post-MPC Transfers'!P176</f>
        <v>2159.9547750000002</v>
      </c>
      <c r="D177">
        <f t="shared" si="14"/>
        <v>-228.1098916666665</v>
      </c>
      <c r="E177">
        <f>'Accessory Variables'!F176</f>
        <v>4.1148385475562304E-3</v>
      </c>
      <c r="F177">
        <f t="shared" si="15"/>
        <v>1.656122454262654E-2</v>
      </c>
      <c r="G177">
        <f>'Accessory Variables'!C176</f>
        <v>4.5446113893525802E-3</v>
      </c>
      <c r="H177">
        <f t="shared" si="16"/>
        <v>1.8302742388450977E-2</v>
      </c>
      <c r="I177">
        <f>'Accessory Variables'!G176</f>
        <v>11408.4</v>
      </c>
      <c r="J177" s="6">
        <f>'Accessory Variables'!B176</f>
        <v>16953.8</v>
      </c>
      <c r="K177">
        <f t="shared" si="17"/>
        <v>11425.6506507223</v>
      </c>
      <c r="L177">
        <f t="shared" si="18"/>
        <v>1.0331735035444776</v>
      </c>
      <c r="M177">
        <f t="shared" si="19"/>
        <v>-0.42146022905223368</v>
      </c>
      <c r="N177">
        <v>-0.41194625625883241</v>
      </c>
      <c r="O177" s="6">
        <f t="shared" si="20"/>
        <v>9.5139727934012708E-3</v>
      </c>
    </row>
    <row r="178" spans="1:15" x14ac:dyDescent="0.25">
      <c r="A178" t="s">
        <v>204</v>
      </c>
      <c r="B178">
        <f>'Post-MPC Taxes'!G177</f>
        <v>-2424.1506666666664</v>
      </c>
      <c r="C178">
        <f>'Post-MPC Transfers'!P177</f>
        <v>2173.1701499999999</v>
      </c>
      <c r="D178">
        <f t="shared" si="14"/>
        <v>-250.98051666666652</v>
      </c>
      <c r="E178">
        <f>'Accessory Variables'!F177</f>
        <v>3.6808792400497801E-3</v>
      </c>
      <c r="F178">
        <f t="shared" si="15"/>
        <v>1.4805009862696616E-2</v>
      </c>
      <c r="G178">
        <f>'Accessory Variables'!C177</f>
        <v>4.5729306402646497E-3</v>
      </c>
      <c r="H178">
        <f t="shared" si="16"/>
        <v>1.8417575677118103E-2</v>
      </c>
      <c r="I178">
        <f>'Accessory Variables'!G177</f>
        <v>11551.2</v>
      </c>
      <c r="J178" s="6">
        <f>'Accessory Variables'!B177</f>
        <v>17192</v>
      </c>
      <c r="K178">
        <f t="shared" si="17"/>
        <v>11572.187849322365</v>
      </c>
      <c r="L178">
        <f t="shared" si="18"/>
        <v>1.0510163054679507</v>
      </c>
      <c r="M178">
        <f t="shared" si="19"/>
        <v>-0.51462920883360008</v>
      </c>
      <c r="N178">
        <v>-0.49449338839000501</v>
      </c>
      <c r="O178" s="6">
        <f t="shared" si="20"/>
        <v>2.0135820443595076E-2</v>
      </c>
    </row>
    <row r="179" spans="1:15" x14ac:dyDescent="0.25">
      <c r="A179" t="s">
        <v>205</v>
      </c>
      <c r="B179">
        <f>'Post-MPC Taxes'!G178</f>
        <v>-2469.4899999999998</v>
      </c>
      <c r="C179">
        <f>'Post-MPC Transfers'!P178</f>
        <v>2187.4817250000001</v>
      </c>
      <c r="D179">
        <f t="shared" si="14"/>
        <v>-282.00827499999968</v>
      </c>
      <c r="E179">
        <f>'Accessory Variables'!F178</f>
        <v>4.5920169551394397E-3</v>
      </c>
      <c r="F179">
        <f t="shared" si="15"/>
        <v>1.8494975303962269E-2</v>
      </c>
      <c r="G179">
        <f>'Accessory Variables'!C178</f>
        <v>4.6007709399953399E-3</v>
      </c>
      <c r="H179">
        <f t="shared" si="16"/>
        <v>1.8530476307271115E-2</v>
      </c>
      <c r="I179">
        <f>'Accessory Variables'!G178</f>
        <v>11646</v>
      </c>
      <c r="J179" s="6">
        <f>'Accessory Variables'!B178</f>
        <v>17197.7</v>
      </c>
      <c r="K179">
        <f t="shared" si="17"/>
        <v>11674.720547677805</v>
      </c>
      <c r="L179">
        <f t="shared" si="18"/>
        <v>1.03323409690721</v>
      </c>
      <c r="M179">
        <f t="shared" si="19"/>
        <v>-0.69276713783918953</v>
      </c>
      <c r="N179">
        <v>-0.66709575030816692</v>
      </c>
      <c r="O179" s="6">
        <f t="shared" si="20"/>
        <v>2.5671387531022605E-2</v>
      </c>
    </row>
    <row r="180" spans="1:15" x14ac:dyDescent="0.25">
      <c r="A180" t="s">
        <v>206</v>
      </c>
      <c r="B180">
        <f>'Post-MPC Taxes'!G179</f>
        <v>-2515.9226666666664</v>
      </c>
      <c r="C180">
        <f>'Post-MPC Transfers'!P179</f>
        <v>2210.0487750000002</v>
      </c>
      <c r="D180">
        <f t="shared" si="14"/>
        <v>-305.87389166666617</v>
      </c>
      <c r="E180">
        <f>'Accessory Variables'!F179</f>
        <v>4.4779515181601103E-3</v>
      </c>
      <c r="F180">
        <f t="shared" si="15"/>
        <v>1.8032477941946512E-2</v>
      </c>
      <c r="G180">
        <f>'Accessory Variables'!C179</f>
        <v>4.6173716499837703E-3</v>
      </c>
      <c r="H180">
        <f t="shared" si="16"/>
        <v>1.8597801551895277E-2</v>
      </c>
      <c r="I180">
        <f>'Accessory Variables'!G179</f>
        <v>11810.5</v>
      </c>
      <c r="J180" s="6">
        <f>'Accessory Variables'!B179</f>
        <v>17518.5</v>
      </c>
      <c r="K180">
        <f t="shared" si="17"/>
        <v>11831.800660269451</v>
      </c>
      <c r="L180">
        <f t="shared" si="18"/>
        <v>1.0577084957459175</v>
      </c>
      <c r="M180">
        <f t="shared" si="19"/>
        <v>-0.5158184283798517</v>
      </c>
      <c r="N180">
        <v>-0.49421094734957194</v>
      </c>
      <c r="O180" s="6">
        <f t="shared" si="20"/>
        <v>2.1607481030279763E-2</v>
      </c>
    </row>
    <row r="181" spans="1:15" x14ac:dyDescent="0.25">
      <c r="A181" t="s">
        <v>207</v>
      </c>
      <c r="B181">
        <f>'Post-MPC Taxes'!G180</f>
        <v>-2563.3346666666671</v>
      </c>
      <c r="C181">
        <f>'Post-MPC Transfers'!P180</f>
        <v>2240.7862499999997</v>
      </c>
      <c r="D181">
        <f t="shared" si="14"/>
        <v>-322.54841666666744</v>
      </c>
      <c r="E181">
        <f>'Accessory Variables'!F180</f>
        <v>2.72833036477271E-3</v>
      </c>
      <c r="F181">
        <f t="shared" si="15"/>
        <v>1.095806547041267E-2</v>
      </c>
      <c r="G181">
        <f>'Accessory Variables'!C180</f>
        <v>4.6818586014420998E-3</v>
      </c>
      <c r="H181">
        <f t="shared" si="16"/>
        <v>1.8859364187645333E-2</v>
      </c>
      <c r="I181">
        <f>'Accessory Variables'!G180</f>
        <v>11959.8</v>
      </c>
      <c r="J181" s="6">
        <f>'Accessory Variables'!B180</f>
        <v>17804.2</v>
      </c>
      <c r="K181">
        <f t="shared" si="17"/>
        <v>11974.20794166292</v>
      </c>
      <c r="L181">
        <f t="shared" si="18"/>
        <v>1.0515320948727211</v>
      </c>
      <c r="M181">
        <f t="shared" si="19"/>
        <v>-0.34099398056800562</v>
      </c>
      <c r="N181">
        <v>-0.32739320742005601</v>
      </c>
      <c r="O181" s="6">
        <f t="shared" si="20"/>
        <v>1.3600773147949607E-2</v>
      </c>
    </row>
    <row r="182" spans="1:15" x14ac:dyDescent="0.25">
      <c r="A182" t="s">
        <v>208</v>
      </c>
      <c r="B182">
        <f>'Post-MPC Taxes'!G181</f>
        <v>-2608.9913333333334</v>
      </c>
      <c r="C182">
        <f>'Post-MPC Transfers'!P181</f>
        <v>2276.3614499999999</v>
      </c>
      <c r="D182">
        <f t="shared" si="14"/>
        <v>-332.62988333333351</v>
      </c>
      <c r="E182">
        <f>'Accessory Variables'!F181</f>
        <v>-1.3245169106926901E-3</v>
      </c>
      <c r="F182">
        <f t="shared" si="15"/>
        <v>-5.2875508640515267E-3</v>
      </c>
      <c r="G182">
        <f>'Accessory Variables'!C181</f>
        <v>4.6973639310696801E-3</v>
      </c>
      <c r="H182">
        <f t="shared" si="16"/>
        <v>1.8922262172180959E-2</v>
      </c>
      <c r="I182">
        <f>'Accessory Variables'!G181</f>
        <v>12081.6</v>
      </c>
      <c r="J182" s="6">
        <f>'Accessory Variables'!B181</f>
        <v>17912.099999999999</v>
      </c>
      <c r="K182">
        <f t="shared" si="17"/>
        <v>12090.593560200585</v>
      </c>
      <c r="L182">
        <f t="shared" si="18"/>
        <v>1.041363000363962</v>
      </c>
      <c r="M182">
        <f t="shared" si="19"/>
        <v>-0.20937854590702665</v>
      </c>
      <c r="N182">
        <v>-0.19959197528799399</v>
      </c>
      <c r="O182" s="6">
        <f t="shared" si="20"/>
        <v>9.7865706190326529E-3</v>
      </c>
    </row>
    <row r="183" spans="1:15" x14ac:dyDescent="0.25">
      <c r="A183" t="s">
        <v>209</v>
      </c>
      <c r="B183">
        <f>'Post-MPC Taxes'!G182</f>
        <v>-2647.38</v>
      </c>
      <c r="C183">
        <f>'Post-MPC Transfers'!P182</f>
        <v>2312.9237249999996</v>
      </c>
      <c r="D183">
        <f t="shared" si="14"/>
        <v>-334.45627500000046</v>
      </c>
      <c r="E183">
        <f>'Accessory Variables'!F182</f>
        <v>-4.4825990849740602E-3</v>
      </c>
      <c r="F183">
        <f t="shared" si="15"/>
        <v>-1.7810194056707362E-2</v>
      </c>
      <c r="G183">
        <f>'Accessory Variables'!C182</f>
        <v>4.7072434233919004E-3</v>
      </c>
      <c r="H183">
        <f t="shared" si="16"/>
        <v>1.8962340243480424E-2</v>
      </c>
      <c r="I183">
        <f>'Accessory Variables'!G182</f>
        <v>12119.8</v>
      </c>
      <c r="J183" s="6">
        <f>'Accessory Variables'!B182</f>
        <v>18063.5</v>
      </c>
      <c r="K183">
        <f t="shared" si="17"/>
        <v>12121.551668246586</v>
      </c>
      <c r="L183">
        <f t="shared" si="18"/>
        <v>1.0127074411395363</v>
      </c>
      <c r="M183">
        <f t="shared" si="19"/>
        <v>-3.9290549051406908E-2</v>
      </c>
      <c r="N183">
        <v>-3.636119145565897E-2</v>
      </c>
      <c r="O183" s="6">
        <f t="shared" si="20"/>
        <v>2.9293575957479376E-3</v>
      </c>
    </row>
    <row r="184" spans="1:15" x14ac:dyDescent="0.25">
      <c r="A184" t="s">
        <v>210</v>
      </c>
      <c r="B184">
        <f>'Post-MPC Taxes'!G183</f>
        <v>-2686.1146666666664</v>
      </c>
      <c r="C184">
        <f>'Post-MPC Transfers'!P183</f>
        <v>2345.7824999999998</v>
      </c>
      <c r="D184">
        <f t="shared" si="14"/>
        <v>-340.33216666666658</v>
      </c>
      <c r="E184">
        <f>'Accessory Variables'!F183</f>
        <v>4.9881750302078797E-3</v>
      </c>
      <c r="F184">
        <f t="shared" si="15"/>
        <v>2.010248854162433E-2</v>
      </c>
      <c r="G184">
        <f>'Accessory Variables'!C183</f>
        <v>4.7063173462920096E-3</v>
      </c>
      <c r="H184">
        <f t="shared" si="16"/>
        <v>1.8958583382403082E-2</v>
      </c>
      <c r="I184">
        <f>'Accessory Variables'!G183</f>
        <v>12264.1</v>
      </c>
      <c r="J184" s="6">
        <f>'Accessory Variables'!B183</f>
        <v>18279.8</v>
      </c>
      <c r="K184">
        <f t="shared" si="17"/>
        <v>12266.733507858407</v>
      </c>
      <c r="L184">
        <f t="shared" si="18"/>
        <v>1.0484818560237401</v>
      </c>
      <c r="M184">
        <f t="shared" si="19"/>
        <v>-6.043993284896447E-2</v>
      </c>
      <c r="N184">
        <v>-5.7651032485816961E-2</v>
      </c>
      <c r="O184" s="6">
        <f t="shared" si="20"/>
        <v>2.788900363147509E-3</v>
      </c>
    </row>
    <row r="185" spans="1:15" x14ac:dyDescent="0.25">
      <c r="A185" t="s">
        <v>211</v>
      </c>
      <c r="B185">
        <f>'Post-MPC Taxes'!G184</f>
        <v>-2720.3166666666671</v>
      </c>
      <c r="C185">
        <f>'Post-MPC Transfers'!P184</f>
        <v>2373.39</v>
      </c>
      <c r="D185">
        <f t="shared" si="14"/>
        <v>-346.92666666666719</v>
      </c>
      <c r="E185">
        <f>'Accessory Variables'!F184</f>
        <v>2.5998849062809398E-3</v>
      </c>
      <c r="F185">
        <f t="shared" si="15"/>
        <v>1.044016637463252E-2</v>
      </c>
      <c r="G185">
        <f>'Accessory Variables'!C184</f>
        <v>4.6790143577395398E-3</v>
      </c>
      <c r="H185">
        <f t="shared" si="16"/>
        <v>1.884782671635632E-2</v>
      </c>
      <c r="I185">
        <f>'Accessory Variables'!G184</f>
        <v>12382.5</v>
      </c>
      <c r="J185" s="6">
        <f>'Accessory Variables'!B184</f>
        <v>18401.599999999999</v>
      </c>
      <c r="K185">
        <f t="shared" si="17"/>
        <v>12386.617256442527</v>
      </c>
      <c r="L185">
        <f t="shared" si="18"/>
        <v>1.03917960446153</v>
      </c>
      <c r="M185">
        <f t="shared" si="19"/>
        <v>-9.3050677543518534E-2</v>
      </c>
      <c r="N185">
        <v>-8.9638531220692985E-2</v>
      </c>
      <c r="O185" s="6">
        <f t="shared" si="20"/>
        <v>3.4121463228255489E-3</v>
      </c>
    </row>
    <row r="186" spans="1:15" x14ac:dyDescent="0.25">
      <c r="A186" t="s">
        <v>212</v>
      </c>
      <c r="B186">
        <f>'Post-MPC Taxes'!G185</f>
        <v>-2751.7186666666671</v>
      </c>
      <c r="C186">
        <f>'Post-MPC Transfers'!P185</f>
        <v>2397.8526749999996</v>
      </c>
      <c r="D186">
        <f t="shared" si="14"/>
        <v>-353.86599166666747</v>
      </c>
      <c r="E186">
        <f>'Accessory Variables'!F185</f>
        <v>-7.6871829037050698E-4</v>
      </c>
      <c r="F186">
        <f t="shared" si="15"/>
        <v>-3.0713294113012823E-3</v>
      </c>
      <c r="G186">
        <f>'Accessory Variables'!C185</f>
        <v>4.6362918038107496E-3</v>
      </c>
      <c r="H186">
        <f t="shared" si="16"/>
        <v>1.867453751953696E-2</v>
      </c>
      <c r="I186">
        <f>'Accessory Variables'!G185</f>
        <v>12423.4</v>
      </c>
      <c r="J186" s="6">
        <f>'Accessory Variables'!B185</f>
        <v>18435.099999999999</v>
      </c>
      <c r="K186">
        <f t="shared" si="17"/>
        <v>12428.997560612894</v>
      </c>
      <c r="L186">
        <f t="shared" si="18"/>
        <v>1.013277799677913</v>
      </c>
      <c r="M186">
        <f t="shared" si="19"/>
        <v>-0.12315025987017295</v>
      </c>
      <c r="N186">
        <v>-0.120913564691849</v>
      </c>
      <c r="O186" s="6">
        <f t="shared" si="20"/>
        <v>2.2366951783239497E-3</v>
      </c>
    </row>
    <row r="187" spans="1:15" x14ac:dyDescent="0.25">
      <c r="A187" t="s">
        <v>213</v>
      </c>
      <c r="B187">
        <f>'Post-MPC Taxes'!G186</f>
        <v>-2773.1806666666666</v>
      </c>
      <c r="C187">
        <f>'Post-MPC Transfers'!P186</f>
        <v>2417.8475250000001</v>
      </c>
      <c r="D187">
        <f t="shared" si="14"/>
        <v>-355.33314166666651</v>
      </c>
      <c r="E187">
        <f>'Accessory Variables'!F186</f>
        <v>4.92358190583575E-4</v>
      </c>
      <c r="F187">
        <f t="shared" si="15"/>
        <v>1.9708877393433966E-3</v>
      </c>
      <c r="G187">
        <f>'Accessory Variables'!C186</f>
        <v>4.5940610562173996E-3</v>
      </c>
      <c r="H187">
        <f t="shared" si="16"/>
        <v>1.8503264890166626E-2</v>
      </c>
      <c r="I187">
        <f>'Accessory Variables'!G186</f>
        <v>12523.2</v>
      </c>
      <c r="J187" s="6">
        <f>'Accessory Variables'!B186</f>
        <v>18525.900000000001</v>
      </c>
      <c r="K187">
        <f t="shared" si="17"/>
        <v>12522.867239209198</v>
      </c>
      <c r="L187">
        <f t="shared" si="18"/>
        <v>1.0325221847406756</v>
      </c>
      <c r="M187">
        <f t="shared" si="19"/>
        <v>7.4181379510047368E-3</v>
      </c>
      <c r="N187">
        <v>7.3625442755579917E-3</v>
      </c>
      <c r="O187" s="6">
        <f t="shared" si="20"/>
        <v>-5.5593675446745025E-5</v>
      </c>
    </row>
    <row r="188" spans="1:15" x14ac:dyDescent="0.25">
      <c r="A188" t="s">
        <v>214</v>
      </c>
      <c r="B188">
        <f>'Post-MPC Taxes'!G187</f>
        <v>-2793.9740000000002</v>
      </c>
      <c r="C188">
        <f>'Post-MPC Transfers'!P187</f>
        <v>2434.3056000000001</v>
      </c>
      <c r="D188">
        <f t="shared" si="14"/>
        <v>-359.66840000000002</v>
      </c>
      <c r="E188">
        <f>'Accessory Variables'!F187</f>
        <v>6.3462445405892999E-3</v>
      </c>
      <c r="F188">
        <f t="shared" si="15"/>
        <v>2.5627651078452329E-2</v>
      </c>
      <c r="G188">
        <f>'Accessory Variables'!C187</f>
        <v>4.5782370417226702E-3</v>
      </c>
      <c r="H188">
        <f t="shared" si="16"/>
        <v>1.8439093976736487E-2</v>
      </c>
      <c r="I188">
        <f>'Accessory Variables'!G187</f>
        <v>12665.1</v>
      </c>
      <c r="J188" s="6">
        <f>'Accessory Variables'!B187</f>
        <v>18711.7</v>
      </c>
      <c r="K188">
        <f t="shared" si="17"/>
        <v>12665.553427971612</v>
      </c>
      <c r="L188">
        <f t="shared" si="18"/>
        <v>1.0461000597862731</v>
      </c>
      <c r="M188">
        <f t="shared" si="19"/>
        <v>-1.0140318653498067E-2</v>
      </c>
      <c r="N188">
        <v>-9.3965949979449848E-3</v>
      </c>
      <c r="O188" s="6">
        <f t="shared" si="20"/>
        <v>7.4372365555308226E-4</v>
      </c>
    </row>
    <row r="189" spans="1:15" x14ac:dyDescent="0.25">
      <c r="A189" t="s">
        <v>215</v>
      </c>
      <c r="B189">
        <f>'Post-MPC Taxes'!G188</f>
        <v>-2820.2539999999999</v>
      </c>
      <c r="C189">
        <f>'Post-MPC Transfers'!P188</f>
        <v>2452.1269499999999</v>
      </c>
      <c r="D189">
        <f t="shared" si="14"/>
        <v>-368.12705000000005</v>
      </c>
      <c r="E189">
        <f>'Accessory Variables'!F188</f>
        <v>3.4536507839482101E-3</v>
      </c>
      <c r="F189">
        <f t="shared" si="15"/>
        <v>1.3886334276981049E-2</v>
      </c>
      <c r="G189">
        <f>'Accessory Variables'!C188</f>
        <v>4.5418885998596004E-3</v>
      </c>
      <c r="H189">
        <f t="shared" si="16"/>
        <v>1.8291702111280062E-2</v>
      </c>
      <c r="I189">
        <f>'Accessory Variables'!G188</f>
        <v>12797.1</v>
      </c>
      <c r="J189" s="6">
        <f>'Accessory Variables'!B188</f>
        <v>18892.599999999999</v>
      </c>
      <c r="K189">
        <f t="shared" si="17"/>
        <v>12802.682907142691</v>
      </c>
      <c r="L189">
        <f t="shared" si="18"/>
        <v>1.0423456583986743</v>
      </c>
      <c r="M189">
        <f t="shared" si="19"/>
        <v>-0.12328908172518804</v>
      </c>
      <c r="N189">
        <v>-0.11915360891529</v>
      </c>
      <c r="O189" s="6">
        <f t="shared" si="20"/>
        <v>4.1354728098980387E-3</v>
      </c>
    </row>
    <row r="190" spans="1:15" x14ac:dyDescent="0.25">
      <c r="A190" t="s">
        <v>216</v>
      </c>
      <c r="B190">
        <f>'Post-MPC Taxes'!G189</f>
        <v>-2844.9033333333332</v>
      </c>
      <c r="C190">
        <f>'Post-MPC Transfers'!P189</f>
        <v>2472.1132499999999</v>
      </c>
      <c r="D190">
        <f t="shared" si="14"/>
        <v>-372.79008333333331</v>
      </c>
      <c r="E190">
        <f>'Accessory Variables'!F189</f>
        <v>4.57886614684866E-3</v>
      </c>
      <c r="F190">
        <f t="shared" si="15"/>
        <v>1.8441645120421901E-2</v>
      </c>
      <c r="G190">
        <f>'Accessory Variables'!C189</f>
        <v>4.5264910189484198E-3</v>
      </c>
      <c r="H190">
        <f t="shared" si="16"/>
        <v>1.8229270196553182E-2</v>
      </c>
      <c r="I190">
        <f>'Accessory Variables'!G189</f>
        <v>12922</v>
      </c>
      <c r="J190" s="6">
        <f>'Accessory Variables'!B189</f>
        <v>19089.400000000001</v>
      </c>
      <c r="K190">
        <f t="shared" si="17"/>
        <v>12923.311105060691</v>
      </c>
      <c r="L190">
        <f t="shared" si="18"/>
        <v>1.0396153713617196</v>
      </c>
      <c r="M190">
        <f t="shared" si="19"/>
        <v>-2.8565642431359069E-2</v>
      </c>
      <c r="N190">
        <v>-2.7549820640693203E-2</v>
      </c>
      <c r="O190" s="6">
        <f t="shared" si="20"/>
        <v>1.0158217906658662E-3</v>
      </c>
    </row>
    <row r="191" spans="1:15" x14ac:dyDescent="0.25">
      <c r="A191" t="s">
        <v>217</v>
      </c>
      <c r="B191">
        <f>'Post-MPC Taxes'!G190</f>
        <v>-2861.5993333333336</v>
      </c>
      <c r="C191">
        <f>'Post-MPC Transfers'!P190</f>
        <v>2493.00225</v>
      </c>
      <c r="D191">
        <f t="shared" si="14"/>
        <v>-368.59708333333356</v>
      </c>
      <c r="E191">
        <f>'Accessory Variables'!F190</f>
        <v>5.8314046914005298E-3</v>
      </c>
      <c r="F191">
        <f t="shared" si="15"/>
        <v>2.3530444800223593E-2</v>
      </c>
      <c r="G191">
        <f>'Accessory Variables'!C190</f>
        <v>4.5418974697333204E-3</v>
      </c>
      <c r="H191">
        <f t="shared" si="16"/>
        <v>1.8291738076406494E-2</v>
      </c>
      <c r="I191">
        <f>'Accessory Variables'!G190</f>
        <v>13097.3</v>
      </c>
      <c r="J191" s="6">
        <f>'Accessory Variables'!B190</f>
        <v>19280.099999999999</v>
      </c>
      <c r="K191">
        <f t="shared" si="17"/>
        <v>13089.239935822909</v>
      </c>
      <c r="L191">
        <f t="shared" si="18"/>
        <v>1.0553782862574643</v>
      </c>
      <c r="M191">
        <f t="shared" si="19"/>
        <v>0.17631791702255781</v>
      </c>
      <c r="N191">
        <v>0.16922915815199496</v>
      </c>
      <c r="O191" s="6">
        <f t="shared" si="20"/>
        <v>-7.0887588705628446E-3</v>
      </c>
    </row>
    <row r="192" spans="1:15" x14ac:dyDescent="0.25">
      <c r="A192" t="s">
        <v>218</v>
      </c>
      <c r="B192">
        <f>'Post-MPC Taxes'!G191</f>
        <v>-2876.2699999999995</v>
      </c>
      <c r="C192">
        <f>'Post-MPC Transfers'!P191</f>
        <v>2511.6417000000001</v>
      </c>
      <c r="D192">
        <f t="shared" si="14"/>
        <v>-364.6282999999994</v>
      </c>
      <c r="E192">
        <f>'Accessory Variables'!F191</f>
        <v>2.0095655319321E-3</v>
      </c>
      <c r="F192">
        <f t="shared" si="15"/>
        <v>8.0625247271444156E-3</v>
      </c>
      <c r="G192">
        <f>'Accessory Variables'!C191</f>
        <v>4.5926446403021801E-3</v>
      </c>
      <c r="H192">
        <f t="shared" si="16"/>
        <v>1.8497520794161781E-2</v>
      </c>
      <c r="I192">
        <f>'Accessory Variables'!G191</f>
        <v>13188.7</v>
      </c>
      <c r="J192" s="6">
        <f>'Accessory Variables'!B191</f>
        <v>19438.599999999999</v>
      </c>
      <c r="K192">
        <f t="shared" si="17"/>
        <v>13182.297661253628</v>
      </c>
      <c r="L192">
        <f t="shared" si="18"/>
        <v>1.0282077119540927</v>
      </c>
      <c r="M192">
        <f t="shared" si="19"/>
        <v>0.13536246814578343</v>
      </c>
      <c r="N192">
        <v>0.1329715646515072</v>
      </c>
      <c r="O192" s="6">
        <f t="shared" si="20"/>
        <v>-2.3909034942762308E-3</v>
      </c>
    </row>
    <row r="193" spans="1:15" x14ac:dyDescent="0.25">
      <c r="A193" t="s">
        <v>219</v>
      </c>
      <c r="B193">
        <f>'Post-MPC Taxes'!G192</f>
        <v>-2897.8606666666669</v>
      </c>
      <c r="C193">
        <f>'Post-MPC Transfers'!P192</f>
        <v>2533.5989999999997</v>
      </c>
      <c r="D193">
        <f t="shared" si="14"/>
        <v>-364.26166666666722</v>
      </c>
      <c r="E193">
        <f>'Accessory Variables'!F192</f>
        <v>3.5297420881632599E-3</v>
      </c>
      <c r="F193">
        <f t="shared" si="15"/>
        <v>1.4193898892480572E-2</v>
      </c>
      <c r="G193">
        <f>'Accessory Variables'!C192</f>
        <v>4.72876742877704E-3</v>
      </c>
      <c r="H193">
        <f t="shared" si="16"/>
        <v>1.9049660627945775E-2</v>
      </c>
      <c r="I193">
        <f>'Accessory Variables'!G192</f>
        <v>13325.1</v>
      </c>
      <c r="J193" s="6">
        <f>'Accessory Variables'!B192</f>
        <v>19692.599999999999</v>
      </c>
      <c r="K193">
        <f t="shared" si="17"/>
        <v>13321.722080380972</v>
      </c>
      <c r="L193">
        <f t="shared" si="18"/>
        <v>1.0420149487403214</v>
      </c>
      <c r="M193">
        <f t="shared" si="19"/>
        <v>7.146856264721152E-2</v>
      </c>
      <c r="N193">
        <v>6.96773714202958E-2</v>
      </c>
      <c r="O193" s="6">
        <f t="shared" si="20"/>
        <v>-1.7911912269157199E-3</v>
      </c>
    </row>
    <row r="194" spans="1:15" x14ac:dyDescent="0.25">
      <c r="A194" t="s">
        <v>220</v>
      </c>
      <c r="B194">
        <f>'Post-MPC Taxes'!G193</f>
        <v>-2928.0140000000001</v>
      </c>
      <c r="C194">
        <f>'Post-MPC Transfers'!P193</f>
        <v>2553.5785500000002</v>
      </c>
      <c r="D194">
        <f t="shared" si="14"/>
        <v>-374.43544999999995</v>
      </c>
      <c r="E194">
        <f>'Accessory Variables'!F193</f>
        <v>5.9954434629683204E-3</v>
      </c>
      <c r="F194">
        <f t="shared" si="15"/>
        <v>2.4198309230917037E-2</v>
      </c>
      <c r="G194">
        <f>'Accessory Variables'!C193</f>
        <v>4.8528017110918099E-3</v>
      </c>
      <c r="H194">
        <f t="shared" si="16"/>
        <v>1.9552962633433868E-2</v>
      </c>
      <c r="I194">
        <f>'Accessory Variables'!G193</f>
        <v>13551.4</v>
      </c>
      <c r="J194" s="6">
        <f>'Accessory Variables'!B193</f>
        <v>20037.099999999999</v>
      </c>
      <c r="K194">
        <f t="shared" si="17"/>
        <v>13557.622183465819</v>
      </c>
      <c r="L194">
        <f t="shared" si="18"/>
        <v>1.0696821553064875</v>
      </c>
      <c r="M194">
        <f t="shared" si="19"/>
        <v>-0.13296023983465785</v>
      </c>
      <c r="N194">
        <v>-0.12604175530330758</v>
      </c>
      <c r="O194" s="6">
        <f t="shared" si="20"/>
        <v>6.9184845313502719E-3</v>
      </c>
    </row>
    <row r="195" spans="1:15" x14ac:dyDescent="0.25">
      <c r="A195" t="s">
        <v>221</v>
      </c>
      <c r="B195">
        <f>'Post-MPC Taxes'!G194</f>
        <v>-2953.7359999999999</v>
      </c>
      <c r="C195">
        <f>'Post-MPC Transfers'!P194</f>
        <v>2579.31675</v>
      </c>
      <c r="D195">
        <f t="shared" si="14"/>
        <v>-374.41924999999992</v>
      </c>
      <c r="E195">
        <f>'Accessory Variables'!F194</f>
        <v>6.9927291509395096E-3</v>
      </c>
      <c r="F195">
        <f t="shared" si="15"/>
        <v>2.8265676289848107E-2</v>
      </c>
      <c r="G195">
        <f>'Accessory Variables'!C194</f>
        <v>4.9900099398589902E-3</v>
      </c>
      <c r="H195">
        <f t="shared" si="16"/>
        <v>2.0109938583621201E-2</v>
      </c>
      <c r="I195">
        <f>'Accessory Variables'!G194</f>
        <v>13745.1</v>
      </c>
      <c r="J195" s="6">
        <f>'Accessory Variables'!B194</f>
        <v>20328.599999999999</v>
      </c>
      <c r="K195">
        <f t="shared" si="17"/>
        <v>13740.597037696305</v>
      </c>
      <c r="L195">
        <f t="shared" si="18"/>
        <v>1.0584124912566777</v>
      </c>
      <c r="M195">
        <f t="shared" si="19"/>
        <v>9.3732967700277461E-2</v>
      </c>
      <c r="N195">
        <v>9.0336134277157809E-2</v>
      </c>
      <c r="O195" s="6">
        <f t="shared" si="20"/>
        <v>-3.3968334231196523E-3</v>
      </c>
    </row>
    <row r="196" spans="1:15" x14ac:dyDescent="0.25">
      <c r="A196" t="s">
        <v>222</v>
      </c>
      <c r="B196">
        <f>'Post-MPC Taxes'!G195</f>
        <v>-2973.2720000000004</v>
      </c>
      <c r="C196">
        <f>'Post-MPC Transfers'!P195</f>
        <v>2607.5947500000002</v>
      </c>
      <c r="D196">
        <f t="shared" ref="D196:D259" si="21">B196+C196</f>
        <v>-365.67725000000019</v>
      </c>
      <c r="E196">
        <f>'Accessory Variables'!F195</f>
        <v>5.2475833497731498E-3</v>
      </c>
      <c r="F196">
        <f t="shared" ref="F196:F259" si="22">(E196+1)^4-1</f>
        <v>2.1156134957023731E-2</v>
      </c>
      <c r="G196">
        <f>'Accessory Variables'!C195</f>
        <v>5.12008471867009E-3</v>
      </c>
      <c r="H196">
        <f t="shared" ref="H196:H259" si="23">(1+G196)^4-1</f>
        <v>2.0638168064641249E-2</v>
      </c>
      <c r="I196">
        <f>'Accessory Variables'!G195</f>
        <v>13891.3</v>
      </c>
      <c r="J196" s="6">
        <f>'Accessory Variables'!B195</f>
        <v>20580.900000000001</v>
      </c>
      <c r="K196">
        <f t="shared" si="17"/>
        <v>13878.676145497564</v>
      </c>
      <c r="L196">
        <f t="shared" si="18"/>
        <v>1.0432297102924468</v>
      </c>
      <c r="M196">
        <f t="shared" si="19"/>
        <v>0.25560862687620478</v>
      </c>
      <c r="N196">
        <v>0.24874228645008761</v>
      </c>
      <c r="O196" s="6">
        <f t="shared" si="20"/>
        <v>-6.8663404261171679E-3</v>
      </c>
    </row>
    <row r="197" spans="1:15" x14ac:dyDescent="0.25">
      <c r="A197" t="s">
        <v>223</v>
      </c>
      <c r="B197">
        <f>'Post-MPC Taxes'!G196</f>
        <v>-2998.0353333333333</v>
      </c>
      <c r="C197">
        <f>'Post-MPC Transfers'!P196</f>
        <v>2632.6071000000002</v>
      </c>
      <c r="D197">
        <f t="shared" si="21"/>
        <v>-365.42823333333308</v>
      </c>
      <c r="E197">
        <f>'Accessory Variables'!F196</f>
        <v>3.3558364078814002E-3</v>
      </c>
      <c r="F197">
        <f t="shared" si="22"/>
        <v>1.3491066755187742E-2</v>
      </c>
      <c r="G197">
        <f>'Accessory Variables'!C196</f>
        <v>5.1884284131060703E-3</v>
      </c>
      <c r="H197">
        <f t="shared" si="23"/>
        <v>2.0915791799087424E-2</v>
      </c>
      <c r="I197">
        <f>'Accessory Variables'!G196</f>
        <v>14002.2</v>
      </c>
      <c r="J197" s="6">
        <f>'Accessory Variables'!B196</f>
        <v>20798.7</v>
      </c>
      <c r="K197">
        <f t="shared" ref="K197:K260" si="24">I197-D197+D196*(1+E197+G197)</f>
        <v>13998.826540070322</v>
      </c>
      <c r="L197">
        <f t="shared" ref="L197:L260" si="25">(I197/I196)^4</f>
        <v>1.0323181050699761</v>
      </c>
      <c r="M197">
        <f t="shared" ref="M197:M260" si="26">(L197-(K197/I196)^4)*(I197/J197)*100</f>
        <v>6.6950827612534083E-2</v>
      </c>
      <c r="N197">
        <v>6.57668332248562E-2</v>
      </c>
      <c r="O197" s="6">
        <f t="shared" ref="O197:O260" si="27">N197-M197</f>
        <v>-1.1839943876778836E-3</v>
      </c>
    </row>
    <row r="198" spans="1:15" x14ac:dyDescent="0.25">
      <c r="A198" t="s">
        <v>224</v>
      </c>
      <c r="B198">
        <f>'Post-MPC Taxes'!G197</f>
        <v>-3025.7786666666661</v>
      </c>
      <c r="C198">
        <f>'Post-MPC Transfers'!P197</f>
        <v>2660.7599999999998</v>
      </c>
      <c r="D198">
        <f t="shared" si="21"/>
        <v>-365.01866666666638</v>
      </c>
      <c r="E198">
        <f>'Accessory Variables'!F197</f>
        <v>3.7944725878693601E-3</v>
      </c>
      <c r="F198">
        <f t="shared" si="22"/>
        <v>1.5264497223703488E-2</v>
      </c>
      <c r="G198">
        <f>'Accessory Variables'!C197</f>
        <v>5.21108864289221E-3</v>
      </c>
      <c r="H198">
        <f t="shared" si="23"/>
        <v>2.1007854015772542E-2</v>
      </c>
      <c r="I198">
        <f>'Accessory Variables'!G197</f>
        <v>14099.2</v>
      </c>
      <c r="J198" s="6">
        <f>'Accessory Variables'!B197</f>
        <v>20917.900000000001</v>
      </c>
      <c r="K198">
        <f t="shared" si="24"/>
        <v>14095.499547002602</v>
      </c>
      <c r="L198">
        <f t="shared" si="25"/>
        <v>1.0279992035093335</v>
      </c>
      <c r="M198">
        <f t="shared" si="26"/>
        <v>7.2714094318047692E-2</v>
      </c>
      <c r="N198">
        <v>7.1357591586607191E-2</v>
      </c>
      <c r="O198" s="6">
        <f t="shared" si="27"/>
        <v>-1.3565027314405009E-3</v>
      </c>
    </row>
    <row r="199" spans="1:15" x14ac:dyDescent="0.25">
      <c r="A199" t="s">
        <v>225</v>
      </c>
      <c r="B199">
        <f>'Post-MPC Taxes'!G198</f>
        <v>-3059.3713333333335</v>
      </c>
      <c r="C199">
        <f>'Post-MPC Transfers'!P198</f>
        <v>2697.3350999999998</v>
      </c>
      <c r="D199">
        <f t="shared" si="21"/>
        <v>-362.03623333333371</v>
      </c>
      <c r="E199">
        <f>'Accessory Variables'!F198</f>
        <v>2.0362035034391401E-3</v>
      </c>
      <c r="F199">
        <f t="shared" si="22"/>
        <v>8.1697245486058723E-3</v>
      </c>
      <c r="G199">
        <f>'Accessory Variables'!C198</f>
        <v>5.2332587364434203E-3</v>
      </c>
      <c r="H199">
        <f t="shared" si="23"/>
        <v>2.1097930970802148E-2</v>
      </c>
      <c r="I199">
        <f>'Accessory Variables'!G198</f>
        <v>14150.2</v>
      </c>
      <c r="J199" s="6">
        <f>'Accessory Variables'!B198</f>
        <v>21111.599999999999</v>
      </c>
      <c r="K199">
        <f t="shared" si="24"/>
        <v>14144.564077252482</v>
      </c>
      <c r="L199">
        <f t="shared" si="25"/>
        <v>1.0145476014900463</v>
      </c>
      <c r="M199">
        <f t="shared" si="26"/>
        <v>0.1082721671112786</v>
      </c>
      <c r="N199">
        <v>0.10825255347021201</v>
      </c>
      <c r="O199" s="6">
        <f t="shared" si="27"/>
        <v>-1.9613641066590359E-5</v>
      </c>
    </row>
    <row r="200" spans="1:15" x14ac:dyDescent="0.25">
      <c r="A200" t="s">
        <v>226</v>
      </c>
      <c r="B200">
        <f>'Post-MPC Taxes'!G199</f>
        <v>-3098.3859999999995</v>
      </c>
      <c r="C200">
        <f>'Post-MPC Transfers'!P199</f>
        <v>2734.6472999999996</v>
      </c>
      <c r="D200">
        <f t="shared" si="21"/>
        <v>-363.73869999999988</v>
      </c>
      <c r="E200">
        <f>'Accessory Variables'!F199</f>
        <v>5.5906116615298497E-3</v>
      </c>
      <c r="F200">
        <f t="shared" si="22"/>
        <v>2.2550676192391039E-2</v>
      </c>
      <c r="G200">
        <f>'Accessory Variables'!C199</f>
        <v>5.2598358931201803E-3</v>
      </c>
      <c r="H200">
        <f t="shared" si="23"/>
        <v>2.1205921651436865E-2</v>
      </c>
      <c r="I200">
        <f>'Accessory Variables'!G199</f>
        <v>14350.7</v>
      </c>
      <c r="J200" s="6">
        <f>'Accessory Variables'!B199</f>
        <v>21397.9</v>
      </c>
      <c r="K200">
        <f t="shared" si="24"/>
        <v>14348.474211504001</v>
      </c>
      <c r="L200">
        <f t="shared" si="25"/>
        <v>1.0578936969916761</v>
      </c>
      <c r="M200">
        <f t="shared" si="26"/>
        <v>4.4006185090637265E-2</v>
      </c>
      <c r="N200">
        <v>4.2688522205469995E-2</v>
      </c>
      <c r="O200" s="6">
        <f t="shared" si="27"/>
        <v>-1.31766288516727E-3</v>
      </c>
    </row>
    <row r="201" spans="1:15" x14ac:dyDescent="0.25">
      <c r="A201" t="s">
        <v>227</v>
      </c>
      <c r="B201">
        <f>'Post-MPC Taxes'!G200</f>
        <v>-3127.7619999999997</v>
      </c>
      <c r="C201">
        <f>'Post-MPC Transfers'!P200</f>
        <v>2773.0671750000006</v>
      </c>
      <c r="D201">
        <f t="shared" si="21"/>
        <v>-354.69482499999913</v>
      </c>
      <c r="E201">
        <f>'Accessory Variables'!F200</f>
        <v>2.4075184189662501E-3</v>
      </c>
      <c r="F201">
        <f t="shared" si="22"/>
        <v>9.6649063963889503E-3</v>
      </c>
      <c r="G201">
        <f>'Accessory Variables'!C200</f>
        <v>5.2420493151750201E-3</v>
      </c>
      <c r="H201">
        <f t="shared" si="23"/>
        <v>2.1133648688727691E-2</v>
      </c>
      <c r="I201">
        <f>'Accessory Variables'!G200</f>
        <v>14548.3</v>
      </c>
      <c r="J201" s="6">
        <f>'Accessory Variables'!B200</f>
        <v>21717.200000000001</v>
      </c>
      <c r="K201">
        <f t="shared" si="24"/>
        <v>14536.47368117682</v>
      </c>
      <c r="L201">
        <f t="shared" si="25"/>
        <v>1.0562255032159331</v>
      </c>
      <c r="M201">
        <f t="shared" si="26"/>
        <v>0.22979088608283074</v>
      </c>
      <c r="N201">
        <v>0.221514734374406</v>
      </c>
      <c r="O201" s="6">
        <f t="shared" si="27"/>
        <v>-8.2761517084247449E-3</v>
      </c>
    </row>
    <row r="202" spans="1:15" x14ac:dyDescent="0.25">
      <c r="A202" t="s">
        <v>228</v>
      </c>
      <c r="B202">
        <f>'Post-MPC Taxes'!G201</f>
        <v>-3152.833333333333</v>
      </c>
      <c r="C202">
        <f>'Post-MPC Transfers'!P201</f>
        <v>2810.967525</v>
      </c>
      <c r="D202">
        <f t="shared" si="21"/>
        <v>-341.86580833333301</v>
      </c>
      <c r="E202">
        <f>'Accessory Variables'!F201</f>
        <v>3.9353749698576301E-3</v>
      </c>
      <c r="F202">
        <f t="shared" si="22"/>
        <v>1.5834666967584843E-2</v>
      </c>
      <c r="G202">
        <f>'Accessory Variables'!C201</f>
        <v>5.0839825498352198E-3</v>
      </c>
      <c r="H202">
        <f t="shared" si="23"/>
        <v>2.0491537759122602E-2</v>
      </c>
      <c r="I202">
        <f>'Accessory Variables'!G201</f>
        <v>14701</v>
      </c>
      <c r="J202" s="6">
        <f>'Accessory Variables'!B201</f>
        <v>21933.200000000001</v>
      </c>
      <c r="K202">
        <f t="shared" si="24"/>
        <v>14684.971863896273</v>
      </c>
      <c r="L202">
        <f t="shared" si="25"/>
        <v>1.0426499293931255</v>
      </c>
      <c r="M202">
        <f t="shared" si="26"/>
        <v>0.30427706400755256</v>
      </c>
      <c r="N202">
        <v>0.29547704614650799</v>
      </c>
      <c r="O202" s="6">
        <f t="shared" si="27"/>
        <v>-8.8000178610445623E-3</v>
      </c>
    </row>
    <row r="203" spans="1:15" x14ac:dyDescent="0.25">
      <c r="A203" t="s">
        <v>229</v>
      </c>
      <c r="B203">
        <f>'Post-MPC Taxes'!G202</f>
        <v>-3184.4439999999995</v>
      </c>
      <c r="C203">
        <f>'Post-MPC Transfers'!P202</f>
        <v>2841.8814000000002</v>
      </c>
      <c r="D203">
        <f t="shared" si="21"/>
        <v>-342.56259999999929</v>
      </c>
      <c r="E203">
        <f>'Accessory Variables'!F202</f>
        <v>3.0840771307514298E-3</v>
      </c>
      <c r="F203">
        <f t="shared" si="22"/>
        <v>1.239349514115573E-2</v>
      </c>
      <c r="G203">
        <f>'Accessory Variables'!C202</f>
        <v>4.9956402560928899E-3</v>
      </c>
      <c r="H203">
        <f t="shared" si="23"/>
        <v>2.0132798869821E-2</v>
      </c>
      <c r="I203">
        <f>'Accessory Variables'!G202</f>
        <v>14496.2</v>
      </c>
      <c r="J203" s="6">
        <f>'Accessory Variables'!B202</f>
        <v>21727.7</v>
      </c>
      <c r="K203">
        <f t="shared" si="24"/>
        <v>14494.134612551108</v>
      </c>
      <c r="L203">
        <f t="shared" si="25"/>
        <v>0.94542956345626217</v>
      </c>
      <c r="M203">
        <f t="shared" si="26"/>
        <v>3.5940501271373979E-2</v>
      </c>
      <c r="N203">
        <v>3.7957319861071009E-2</v>
      </c>
      <c r="O203" s="6">
        <f t="shared" si="27"/>
        <v>2.0168185896970309E-3</v>
      </c>
    </row>
    <row r="204" spans="1:15" x14ac:dyDescent="0.25">
      <c r="A204" t="s">
        <v>230</v>
      </c>
      <c r="B204">
        <f>'Post-MPC Taxes'!G203</f>
        <v>-3170.2539999999999</v>
      </c>
      <c r="C204">
        <f>'Post-MPC Transfers'!P203</f>
        <v>3525.8298</v>
      </c>
      <c r="D204">
        <f t="shared" si="21"/>
        <v>355.57580000000007</v>
      </c>
      <c r="E204">
        <f>'Accessory Variables'!F203</f>
        <v>-3.98452166583652E-3</v>
      </c>
      <c r="F204">
        <f t="shared" si="22"/>
        <v>-1.5843080973497181E-2</v>
      </c>
      <c r="G204">
        <f>'Accessory Variables'!C203</f>
        <v>4.9516340871831304E-3</v>
      </c>
      <c r="H204">
        <f t="shared" si="23"/>
        <v>1.9954134660827627E-2</v>
      </c>
      <c r="I204">
        <f>'Accessory Variables'!G203</f>
        <v>13175.6</v>
      </c>
      <c r="J204" s="6">
        <f>'Accessory Variables'!B203</f>
        <v>19935.400000000001</v>
      </c>
      <c r="K204">
        <f t="shared" si="24"/>
        <v>12477.130303454453</v>
      </c>
      <c r="L204">
        <f t="shared" si="25"/>
        <v>0.68244069620205017</v>
      </c>
      <c r="M204">
        <f t="shared" si="26"/>
        <v>8.8301679899219394</v>
      </c>
      <c r="N204">
        <v>13.033792781310096</v>
      </c>
      <c r="O204" s="6">
        <f t="shared" si="27"/>
        <v>4.2036247913881564</v>
      </c>
    </row>
    <row r="205" spans="1:15" x14ac:dyDescent="0.25">
      <c r="A205" t="s">
        <v>231</v>
      </c>
      <c r="B205">
        <f>'Post-MPC Taxes'!G204</f>
        <v>-3188.4259999999999</v>
      </c>
      <c r="C205">
        <f>'Post-MPC Transfers'!P204</f>
        <v>3765.9755000000009</v>
      </c>
      <c r="D205">
        <f t="shared" si="21"/>
        <v>577.54950000000099</v>
      </c>
      <c r="E205">
        <f>'Accessory Variables'!F204</f>
        <v>8.1163211139745305E-3</v>
      </c>
      <c r="F205">
        <f t="shared" si="22"/>
        <v>3.2862675445769929E-2</v>
      </c>
      <c r="G205">
        <f>'Accessory Variables'!C204</f>
        <v>4.79845075864183E-3</v>
      </c>
      <c r="H205">
        <f t="shared" si="23"/>
        <v>1.9332396282626618E-2</v>
      </c>
      <c r="I205">
        <f>'Accessory Variables'!G204</f>
        <v>14478</v>
      </c>
      <c r="J205" s="6">
        <f>'Accessory Variables'!B204</f>
        <v>21684.6</v>
      </c>
      <c r="K205">
        <f t="shared" si="24"/>
        <v>14260.618480340421</v>
      </c>
      <c r="L205">
        <f t="shared" si="25"/>
        <v>1.4579837479797439</v>
      </c>
      <c r="M205">
        <f t="shared" si="26"/>
        <v>5.7159797814439894</v>
      </c>
      <c r="N205">
        <v>4.4731511788871927</v>
      </c>
      <c r="O205" s="6">
        <f t="shared" si="27"/>
        <v>-1.2428286025567967</v>
      </c>
    </row>
    <row r="206" spans="1:15" x14ac:dyDescent="0.25">
      <c r="A206" t="s">
        <v>232</v>
      </c>
      <c r="B206">
        <f>'Post-MPC Taxes'!G205</f>
        <v>-3248.6473333333333</v>
      </c>
      <c r="C206">
        <f>'Post-MPC Transfers'!P205</f>
        <v>3680.8238000000001</v>
      </c>
      <c r="D206">
        <f t="shared" si="21"/>
        <v>432.17646666666678</v>
      </c>
      <c r="E206">
        <f>'Accessory Variables'!F205</f>
        <v>4.8458485958486897E-3</v>
      </c>
      <c r="F206">
        <f t="shared" si="22"/>
        <v>1.9524743592179927E-2</v>
      </c>
      <c r="G206">
        <f>'Accessory Variables'!C205</f>
        <v>4.8135120124182E-3</v>
      </c>
      <c r="H206">
        <f t="shared" si="23"/>
        <v>1.9393514088206443E-2</v>
      </c>
      <c r="I206">
        <f>'Accessory Variables'!G205</f>
        <v>14752.7</v>
      </c>
      <c r="J206" s="6">
        <f>'Accessory Variables'!B205</f>
        <v>22068.799999999999</v>
      </c>
      <c r="K206">
        <f t="shared" si="24"/>
        <v>14903.651792222958</v>
      </c>
      <c r="L206">
        <f t="shared" si="25"/>
        <v>1.0780819004478353</v>
      </c>
      <c r="M206">
        <f t="shared" si="26"/>
        <v>-2.9952371046537922</v>
      </c>
      <c r="N206">
        <v>-2.7654983977918981</v>
      </c>
      <c r="O206" s="6">
        <f t="shared" si="27"/>
        <v>0.22973870686189413</v>
      </c>
    </row>
    <row r="207" spans="1:15" x14ac:dyDescent="0.25">
      <c r="A207" t="s">
        <v>233</v>
      </c>
      <c r="B207">
        <f>'Post-MPC Taxes'!G206</f>
        <v>-3311.353333333333</v>
      </c>
      <c r="C207">
        <f>'Post-MPC Transfers'!P206</f>
        <v>4148.8272500000003</v>
      </c>
      <c r="D207">
        <f t="shared" si="21"/>
        <v>837.47391666666726</v>
      </c>
      <c r="E207">
        <f>'Accessory Variables'!F206</f>
        <v>1.1287260299981E-2</v>
      </c>
      <c r="F207">
        <f t="shared" si="22"/>
        <v>4.5919222990944863E-2</v>
      </c>
      <c r="G207">
        <f>'Accessory Variables'!C206</f>
        <v>4.4644755304221696E-3</v>
      </c>
      <c r="H207">
        <f t="shared" si="23"/>
        <v>1.7977847705047401E-2</v>
      </c>
      <c r="I207">
        <f>'Accessory Variables'!G206</f>
        <v>15259.4</v>
      </c>
      <c r="J207" s="6">
        <f>'Accessory Variables'!B206</f>
        <v>22656.799999999999</v>
      </c>
      <c r="K207">
        <f t="shared" si="24"/>
        <v>14860.91007953505</v>
      </c>
      <c r="L207">
        <f t="shared" si="25"/>
        <v>1.1446264724953978</v>
      </c>
      <c r="M207">
        <f t="shared" si="26"/>
        <v>7.7427370660321406</v>
      </c>
      <c r="N207">
        <v>7.2962088959912652</v>
      </c>
      <c r="O207" s="6">
        <f t="shared" si="27"/>
        <v>-0.44652817004087542</v>
      </c>
    </row>
    <row r="208" spans="1:15" x14ac:dyDescent="0.25">
      <c r="A208" t="s">
        <v>234</v>
      </c>
      <c r="B208">
        <f>'Post-MPC Taxes'!G207</f>
        <v>-3391.2059999999997</v>
      </c>
      <c r="C208">
        <f>'Post-MPC Transfers'!P207</f>
        <v>4183.2839723999996</v>
      </c>
      <c r="D208">
        <f t="shared" si="21"/>
        <v>792.07797239999991</v>
      </c>
      <c r="E208">
        <f>'Accessory Variables'!F207</f>
        <v>1.5573224192473501E-2</v>
      </c>
      <c r="F208">
        <f t="shared" si="22"/>
        <v>6.3763215063124212E-2</v>
      </c>
      <c r="G208">
        <f>'Accessory Variables'!C207</f>
        <v>4.4399292621439797E-3</v>
      </c>
      <c r="H208">
        <f t="shared" si="23"/>
        <v>1.7878345365096582E-2</v>
      </c>
      <c r="I208">
        <f>'Accessory Variables'!G207</f>
        <v>16016.3</v>
      </c>
      <c r="J208" s="6">
        <f>'Accessory Variables'!B207</f>
        <v>23368.9</v>
      </c>
      <c r="K208">
        <f t="shared" si="24"/>
        <v>16078.456438275156</v>
      </c>
      <c r="L208">
        <f t="shared" si="25"/>
        <v>1.2136653410095719</v>
      </c>
      <c r="M208">
        <f t="shared" si="26"/>
        <v>-1.2987755405977119</v>
      </c>
      <c r="N208">
        <v>-1.0928834211571539</v>
      </c>
      <c r="O208" s="6">
        <f t="shared" si="27"/>
        <v>0.20589211944055807</v>
      </c>
    </row>
    <row r="209" spans="1:15" x14ac:dyDescent="0.25">
      <c r="A209" t="s">
        <v>235</v>
      </c>
      <c r="B209">
        <f>'Post-MPC Taxes'!G208</f>
        <v>-3473.4700000000003</v>
      </c>
      <c r="C209">
        <f>'Post-MPC Transfers'!P208</f>
        <v>4152.2444348000008</v>
      </c>
      <c r="D209">
        <f t="shared" si="21"/>
        <v>678.77443480000056</v>
      </c>
      <c r="E209">
        <f>'Accessory Variables'!F208</f>
        <v>1.3800051761748E-2</v>
      </c>
      <c r="F209">
        <f t="shared" si="22"/>
        <v>5.6353404292981857E-2</v>
      </c>
      <c r="G209">
        <f>'Accessory Variables'!C208</f>
        <v>4.6169694699380601E-3</v>
      </c>
      <c r="H209">
        <f t="shared" si="23"/>
        <v>1.8596170445462468E-2</v>
      </c>
      <c r="I209">
        <f>'Accessory Variables'!G208</f>
        <v>16363.9</v>
      </c>
      <c r="J209" s="6">
        <f>'Accessory Variables'!B208</f>
        <v>23922</v>
      </c>
      <c r="K209">
        <f t="shared" si="24"/>
        <v>16491.79125443484</v>
      </c>
      <c r="L209">
        <f t="shared" si="25"/>
        <v>1.0896787648168764</v>
      </c>
      <c r="M209">
        <f t="shared" si="26"/>
        <v>-2.3577068711951976</v>
      </c>
      <c r="N209">
        <v>-2.180774531725679</v>
      </c>
      <c r="O209" s="6">
        <f t="shared" si="27"/>
        <v>0.17693233946951858</v>
      </c>
    </row>
    <row r="210" spans="1:15" x14ac:dyDescent="0.25">
      <c r="A210" t="s">
        <v>236</v>
      </c>
      <c r="B210">
        <f>'Post-MPC Taxes'!G209</f>
        <v>-3561.9446666666663</v>
      </c>
      <c r="C210">
        <f>'Post-MPC Transfers'!P209</f>
        <v>4112.3890935200006</v>
      </c>
      <c r="D210">
        <f t="shared" si="21"/>
        <v>550.44442685333433</v>
      </c>
      <c r="E210">
        <f>'Accessory Variables'!F209</f>
        <v>1.6502402421568099E-2</v>
      </c>
      <c r="F210">
        <f t="shared" si="22"/>
        <v>6.7661635913466744E-2</v>
      </c>
      <c r="G210">
        <f>'Accessory Variables'!C209</f>
        <v>4.82880128270868E-3</v>
      </c>
      <c r="H210">
        <f t="shared" si="23"/>
        <v>1.9455559984353554E-2</v>
      </c>
      <c r="I210">
        <f>'Accessory Variables'!G209</f>
        <v>16816.099999999999</v>
      </c>
      <c r="J210" s="6">
        <f>'Accessory Variables'!B209</f>
        <v>24777</v>
      </c>
      <c r="K210">
        <f t="shared" si="24"/>
        <v>16958.909083684641</v>
      </c>
      <c r="L210">
        <f t="shared" si="25"/>
        <v>1.1152028170216266</v>
      </c>
      <c r="M210">
        <f t="shared" si="26"/>
        <v>-2.6040499935229833</v>
      </c>
      <c r="N210">
        <v>-2.3787444372072564</v>
      </c>
      <c r="O210" s="6">
        <f t="shared" si="27"/>
        <v>0.22530555631572691</v>
      </c>
    </row>
    <row r="211" spans="1:15" x14ac:dyDescent="0.25">
      <c r="A211" t="s">
        <v>237</v>
      </c>
      <c r="B211">
        <f>'Post-MPC Taxes'!G210</f>
        <v>-3699.3279999999995</v>
      </c>
      <c r="C211">
        <f>'Post-MPC Transfers'!P210</f>
        <v>4090.4080256000002</v>
      </c>
      <c r="D211">
        <f t="shared" si="21"/>
        <v>391.08002560000068</v>
      </c>
      <c r="E211">
        <f>'Accessory Variables'!F210</f>
        <v>1.8781785076822401E-2</v>
      </c>
      <c r="F211">
        <f t="shared" si="22"/>
        <v>7.7270298955965933E-2</v>
      </c>
      <c r="G211">
        <f>'Accessory Variables'!C210</f>
        <v>5.07927377981465E-3</v>
      </c>
      <c r="H211">
        <f t="shared" si="23"/>
        <v>2.0472414078816836E-2</v>
      </c>
      <c r="I211">
        <f>'Accessory Variables'!G210</f>
        <v>17175.099999999999</v>
      </c>
      <c r="J211" s="6">
        <f>'Accessory Variables'!B210</f>
        <v>25215.5</v>
      </c>
      <c r="K211">
        <f t="shared" si="24"/>
        <v>17347.598588119788</v>
      </c>
      <c r="L211">
        <f t="shared" si="25"/>
        <v>1.0881680548606141</v>
      </c>
      <c r="M211">
        <f t="shared" si="26"/>
        <v>-3.0228122002084317</v>
      </c>
      <c r="N211">
        <v>-2.7780933504058547</v>
      </c>
      <c r="O211" s="6">
        <f t="shared" si="27"/>
        <v>0.24471884980257697</v>
      </c>
    </row>
    <row r="212" spans="1:15" x14ac:dyDescent="0.25">
      <c r="A212" t="s">
        <v>238</v>
      </c>
      <c r="B212">
        <f>'Post-MPC Taxes'!G211</f>
        <v>-3859.1973333333326</v>
      </c>
      <c r="C212">
        <f>'Post-MPC Transfers'!P211</f>
        <v>4012.7274285999997</v>
      </c>
      <c r="D212">
        <f t="shared" si="21"/>
        <v>153.5300952666671</v>
      </c>
      <c r="E212">
        <f>'Accessory Variables'!F211</f>
        <v>1.8373905005062401E-2</v>
      </c>
      <c r="F212">
        <f t="shared" si="22"/>
        <v>7.554614845470442E-2</v>
      </c>
      <c r="G212">
        <f>'Accessory Variables'!C211</f>
        <v>5.1874449064734903E-3</v>
      </c>
      <c r="H212">
        <f t="shared" si="23"/>
        <v>2.0911796225917323E-2</v>
      </c>
      <c r="I212">
        <f>'Accessory Variables'!G211</f>
        <v>17603.8</v>
      </c>
      <c r="J212" s="6">
        <f>'Accessory Variables'!B211</f>
        <v>25805.8</v>
      </c>
      <c r="K212">
        <f t="shared" si="24"/>
        <v>17850.564303659907</v>
      </c>
      <c r="L212">
        <f t="shared" si="25"/>
        <v>1.1036429815630602</v>
      </c>
      <c r="M212">
        <f t="shared" si="26"/>
        <v>-4.3109649105199255</v>
      </c>
      <c r="N212">
        <v>-3.90066676729775</v>
      </c>
      <c r="O212" s="6">
        <f t="shared" si="27"/>
        <v>0.4102981432221755</v>
      </c>
    </row>
    <row r="213" spans="1:15" x14ac:dyDescent="0.25">
      <c r="A213" t="s">
        <v>239</v>
      </c>
      <c r="B213">
        <f>'Post-MPC Taxes'!G212</f>
        <v>-3964.9130478846437</v>
      </c>
      <c r="C213">
        <f>'Post-MPC Transfers'!P212</f>
        <v>3980.0667623999998</v>
      </c>
      <c r="D213">
        <f t="shared" si="21"/>
        <v>15.153714515356114</v>
      </c>
      <c r="E213">
        <f>'Accessory Variables'!F212</f>
        <v>1.1601770523549401E-2</v>
      </c>
      <c r="F213">
        <f t="shared" si="22"/>
        <v>4.7220953130670873E-2</v>
      </c>
      <c r="G213">
        <f>'Accessory Variables'!C212</f>
        <v>5.1744482348565803E-3</v>
      </c>
      <c r="H213">
        <f t="shared" si="23"/>
        <v>2.0858997325170714E-2</v>
      </c>
      <c r="I213">
        <f>'Accessory Variables'!G212</f>
        <v>17876.2</v>
      </c>
      <c r="J213" s="6">
        <f>'Accessory Variables'!B212</f>
        <v>26272</v>
      </c>
      <c r="K213">
        <f t="shared" si="24"/>
        <v>18017.152035215506</v>
      </c>
      <c r="L213">
        <f t="shared" si="25"/>
        <v>1.0633472602488339</v>
      </c>
      <c r="M213">
        <f t="shared" si="26"/>
        <v>-2.3091198475275085</v>
      </c>
      <c r="N213">
        <v>-2.1793938087475873</v>
      </c>
      <c r="O213" s="6">
        <f t="shared" si="27"/>
        <v>0.12972603877992128</v>
      </c>
    </row>
    <row r="214" spans="1:15" x14ac:dyDescent="0.25">
      <c r="A214" t="s">
        <v>240</v>
      </c>
      <c r="B214">
        <f>'Post-MPC Taxes'!G213</f>
        <v>-4052.4836346485013</v>
      </c>
      <c r="C214">
        <f>'Post-MPC Transfers'!P213</f>
        <v>4018.829361999999</v>
      </c>
      <c r="D214">
        <f t="shared" si="21"/>
        <v>-33.654272648502229</v>
      </c>
      <c r="E214">
        <f>'Accessory Variables'!F213</f>
        <v>9.8962517305620796E-3</v>
      </c>
      <c r="F214">
        <f t="shared" si="22"/>
        <v>4.0176508092810925E-2</v>
      </c>
      <c r="G214">
        <f>'Accessory Variables'!C213</f>
        <v>5.11126945845208E-3</v>
      </c>
      <c r="H214">
        <f t="shared" si="23"/>
        <v>2.0602363098390919E-2</v>
      </c>
      <c r="I214">
        <f>'Accessory Variables'!G213</f>
        <v>18108.3</v>
      </c>
      <c r="J214" s="6">
        <f>'Accessory Variables'!B213</f>
        <v>26734.3</v>
      </c>
      <c r="K214">
        <f t="shared" si="24"/>
        <v>18157.335406855538</v>
      </c>
      <c r="L214">
        <f t="shared" si="25"/>
        <v>1.0529552240970104</v>
      </c>
      <c r="M214">
        <f t="shared" si="26"/>
        <v>-0.77566554154322087</v>
      </c>
      <c r="N214">
        <v>-0.74499652114988701</v>
      </c>
      <c r="O214" s="6">
        <f t="shared" si="27"/>
        <v>3.0669020393333857E-2</v>
      </c>
    </row>
    <row r="215" spans="1:15" x14ac:dyDescent="0.25">
      <c r="A215" t="s">
        <v>241</v>
      </c>
      <c r="B215">
        <f>'Post-MPC Taxes'!G214</f>
        <v>-4071.5757195328879</v>
      </c>
      <c r="C215">
        <f>'Post-MPC Transfers'!P214</f>
        <v>4005.9213395999991</v>
      </c>
      <c r="D215">
        <f t="shared" si="21"/>
        <v>-65.654379932888787</v>
      </c>
      <c r="E215">
        <f>'Accessory Variables'!F214</f>
        <v>9.7146532173442192E-3</v>
      </c>
      <c r="F215">
        <f t="shared" si="22"/>
        <v>3.9428535960380762E-2</v>
      </c>
      <c r="G215">
        <f>'Accessory Variables'!C214</f>
        <v>5.0761882688699104E-3</v>
      </c>
      <c r="H215">
        <f t="shared" si="23"/>
        <v>2.0459883070028217E-2</v>
      </c>
      <c r="I215">
        <f>'Accessory Variables'!G214</f>
        <v>18506.2</v>
      </c>
      <c r="J215" s="6">
        <f>'Accessory Variables'!B214</f>
        <v>27164.400000000001</v>
      </c>
      <c r="K215">
        <f t="shared" si="24"/>
        <v>18537.702332272311</v>
      </c>
      <c r="L215">
        <f t="shared" si="25"/>
        <v>1.0908330359336433</v>
      </c>
      <c r="M215">
        <f t="shared" si="26"/>
        <v>-0.50730556795333248</v>
      </c>
      <c r="N215">
        <v>-0.46864686426845603</v>
      </c>
      <c r="O215" s="6">
        <f t="shared" si="27"/>
        <v>3.865870368487645E-2</v>
      </c>
    </row>
    <row r="216" spans="1:15" x14ac:dyDescent="0.25">
      <c r="A216" t="s">
        <v>242</v>
      </c>
      <c r="B216">
        <f>'Post-MPC Taxes'!G215</f>
        <v>-4084.6033432291142</v>
      </c>
      <c r="C216">
        <f>'Post-MPC Transfers'!P215</f>
        <v>3970.9706013999999</v>
      </c>
      <c r="D216">
        <f t="shared" si="21"/>
        <v>-113.63274182911437</v>
      </c>
      <c r="E216">
        <f>'Accessory Variables'!F215</f>
        <v>7.2242708682535E-3</v>
      </c>
      <c r="F216">
        <f t="shared" si="22"/>
        <v>2.9211734875661532E-2</v>
      </c>
      <c r="G216">
        <f>'Accessory Variables'!C215</f>
        <v>5.0279430648747497E-3</v>
      </c>
      <c r="H216">
        <f t="shared" si="23"/>
        <v>2.0263962597225182E-2</v>
      </c>
      <c r="I216">
        <f>'Accessory Variables'!G215</f>
        <v>18685.7</v>
      </c>
      <c r="J216" s="6">
        <f>'Accessory Variables'!B215</f>
        <v>27453.8</v>
      </c>
      <c r="K216">
        <f t="shared" si="24"/>
        <v>18732.873950387642</v>
      </c>
      <c r="L216">
        <f t="shared" si="25"/>
        <v>1.0393659434497871</v>
      </c>
      <c r="M216">
        <f t="shared" si="26"/>
        <v>-0.7170881373601139</v>
      </c>
      <c r="N216">
        <v>-0.69280368055738406</v>
      </c>
      <c r="O216" s="6">
        <f t="shared" si="27"/>
        <v>2.4284456802729837E-2</v>
      </c>
    </row>
    <row r="217" spans="1:15" x14ac:dyDescent="0.25">
      <c r="A217" t="s">
        <v>243</v>
      </c>
      <c r="B217">
        <f>'Post-MPC Taxes'!G216</f>
        <v>-4117.3520678987707</v>
      </c>
      <c r="C217">
        <f>'Post-MPC Transfers'!P216</f>
        <v>3970.2913785999999</v>
      </c>
      <c r="D217">
        <f t="shared" si="21"/>
        <v>-147.06068929877074</v>
      </c>
      <c r="E217">
        <f>'Accessory Variables'!F216</f>
        <v>6.6648915811020597E-3</v>
      </c>
      <c r="F217">
        <f t="shared" si="22"/>
        <v>2.6927277215065937E-2</v>
      </c>
      <c r="G217">
        <f>'Accessory Variables'!C216</f>
        <v>5.0027893249833299E-3</v>
      </c>
      <c r="H217">
        <f t="shared" si="23"/>
        <v>2.0161826169774466E-2</v>
      </c>
      <c r="I217">
        <f>'Accessory Variables'!G216</f>
        <v>18929</v>
      </c>
      <c r="J217" s="6">
        <f>'Accessory Variables'!B216</f>
        <v>27967.7</v>
      </c>
      <c r="K217">
        <f t="shared" si="24"/>
        <v>18961.102116897509</v>
      </c>
      <c r="L217">
        <f t="shared" si="25"/>
        <v>1.0531086916133929</v>
      </c>
      <c r="M217">
        <f t="shared" si="26"/>
        <v>-0.48474657156094492</v>
      </c>
      <c r="N217">
        <v>-0.46700850461249799</v>
      </c>
      <c r="O217" s="6">
        <f t="shared" si="27"/>
        <v>1.7738066948446929E-2</v>
      </c>
    </row>
    <row r="218" spans="1:15" x14ac:dyDescent="0.25">
      <c r="A218" t="s">
        <v>244</v>
      </c>
      <c r="B218">
        <f>'Post-MPC Taxes'!G217</f>
        <v>-4154.7078099001501</v>
      </c>
      <c r="C218">
        <f>'Post-MPC Transfers'!P217</f>
        <v>3959.42164396</v>
      </c>
      <c r="D218">
        <f t="shared" si="21"/>
        <v>-195.28616594015011</v>
      </c>
      <c r="E218">
        <f>'Accessory Variables'!F217</f>
        <v>4.1080151756858196E-3</v>
      </c>
      <c r="F218">
        <f t="shared" si="22"/>
        <v>1.6533593023621451E-2</v>
      </c>
      <c r="G218">
        <f>'Accessory Variables'!C217</f>
        <v>5.0718928501083402E-3</v>
      </c>
      <c r="H218">
        <f t="shared" si="23"/>
        <v>2.0442438524116424E-2</v>
      </c>
      <c r="I218">
        <f>'Accessory Variables'!G217</f>
        <v>19170.2</v>
      </c>
      <c r="J218" s="6">
        <f>'Accessory Variables'!B217</f>
        <v>28297</v>
      </c>
      <c r="K218">
        <f t="shared" si="24"/>
        <v>19217.075473039407</v>
      </c>
      <c r="L218">
        <f t="shared" si="25"/>
        <v>1.0519519195159723</v>
      </c>
      <c r="M218">
        <f t="shared" si="26"/>
        <v>-0.69960635732537058</v>
      </c>
      <c r="N218">
        <v>-0.66954731551364088</v>
      </c>
      <c r="O218" s="6">
        <f t="shared" si="27"/>
        <v>3.0059041811729692E-2</v>
      </c>
    </row>
    <row r="219" spans="1:15" x14ac:dyDescent="0.25">
      <c r="A219" t="s">
        <v>245</v>
      </c>
      <c r="B219">
        <f>'Post-MPC Taxes'!G218</f>
        <v>-4168.6541286620113</v>
      </c>
      <c r="C219">
        <f>'Post-MPC Transfers'!P218</f>
        <v>3976.3270283400002</v>
      </c>
      <c r="D219">
        <f t="shared" si="21"/>
        <v>-192.32710032201112</v>
      </c>
      <c r="E219">
        <f>'Accessory Variables'!F218</f>
        <v>8.4540665130061806E-3</v>
      </c>
      <c r="F219">
        <f t="shared" si="22"/>
        <v>3.4247515494288061E-2</v>
      </c>
      <c r="G219">
        <f>'Accessory Variables'!C218</f>
        <v>5.0997456808048501E-3</v>
      </c>
      <c r="H219">
        <f t="shared" si="23"/>
        <v>2.0555558360283444E-2</v>
      </c>
      <c r="I219">
        <f>'Accessory Variables'!G218</f>
        <v>19424.8</v>
      </c>
      <c r="J219" s="6">
        <f>'Accessory Variables'!B218</f>
        <v>28624.1</v>
      </c>
      <c r="K219">
        <f t="shared" si="24"/>
        <v>19419.194062364659</v>
      </c>
      <c r="L219">
        <f t="shared" si="25"/>
        <v>1.0541918357137587</v>
      </c>
      <c r="M219">
        <f t="shared" si="26"/>
        <v>8.2548284590634166E-2</v>
      </c>
      <c r="N219">
        <v>8.0212469071239023E-2</v>
      </c>
      <c r="O219" s="6">
        <f t="shared" si="27"/>
        <v>-2.335815519395143E-3</v>
      </c>
    </row>
    <row r="220" spans="1:15" x14ac:dyDescent="0.25">
      <c r="A220" t="s">
        <v>246</v>
      </c>
      <c r="B220">
        <f>'Post-MPC Taxes'!G219</f>
        <v>-4180.9106117494612</v>
      </c>
      <c r="C220">
        <f>'Post-MPC Transfers'!P219</f>
        <v>3985.9328048600005</v>
      </c>
      <c r="D220">
        <f t="shared" si="21"/>
        <v>-194.97780688946068</v>
      </c>
      <c r="E220">
        <f>'Accessory Variables'!F219</f>
        <v>6.2690295248435399E-3</v>
      </c>
      <c r="F220">
        <f t="shared" si="22"/>
        <v>2.5312909540798456E-2</v>
      </c>
      <c r="G220">
        <f>'Accessory Variables'!C219</f>
        <v>5.1447714764298897E-3</v>
      </c>
      <c r="H220">
        <f t="shared" si="23"/>
        <v>2.0738443348685021E-2</v>
      </c>
      <c r="I220">
        <f>'Accessory Variables'!G219</f>
        <v>19682.7</v>
      </c>
      <c r="J220" s="6">
        <f>'Accessory Variables'!B219</f>
        <v>29016.7</v>
      </c>
      <c r="K220">
        <f t="shared" si="24"/>
        <v>19683.155523317222</v>
      </c>
      <c r="L220">
        <f t="shared" si="25"/>
        <v>1.0541744076470132</v>
      </c>
      <c r="M220">
        <f t="shared" si="26"/>
        <v>-6.6198801868158959E-3</v>
      </c>
      <c r="N220">
        <v>-3.4008795316350371E-3</v>
      </c>
      <c r="O220" s="6">
        <f t="shared" si="27"/>
        <v>3.2190006551808589E-3</v>
      </c>
    </row>
    <row r="221" spans="1:15" x14ac:dyDescent="0.25">
      <c r="A221" t="s">
        <v>247</v>
      </c>
      <c r="B221">
        <f>'Post-MPC Taxes'!G220</f>
        <v>-4208.89699716825</v>
      </c>
      <c r="C221">
        <f>'Post-MPC Transfers'!P220</f>
        <v>4012.0975258700009</v>
      </c>
      <c r="D221">
        <f t="shared" si="21"/>
        <v>-196.79947129824905</v>
      </c>
      <c r="E221">
        <f>'Accessory Variables'!F220</f>
        <v>3.8288379639017699E-3</v>
      </c>
      <c r="F221">
        <f t="shared" si="22"/>
        <v>1.5403536594506217E-2</v>
      </c>
      <c r="G221">
        <f>'Accessory Variables'!C220</f>
        <v>5.1977939134228998E-3</v>
      </c>
      <c r="H221">
        <f t="shared" si="23"/>
        <v>2.0953840469484231E-2</v>
      </c>
      <c r="I221">
        <f>'Accessory Variables'!G220</f>
        <v>19938.400000000001</v>
      </c>
      <c r="J221" s="6">
        <f>'Accessory Variables'!B220</f>
        <v>29374.9</v>
      </c>
      <c r="K221">
        <f t="shared" si="24"/>
        <v>19938.461671521749</v>
      </c>
      <c r="L221">
        <f t="shared" si="25"/>
        <v>1.0529858265824519</v>
      </c>
      <c r="M221">
        <f t="shared" si="26"/>
        <v>-8.8428610278160243E-4</v>
      </c>
      <c r="N221">
        <v>2.3425183011679951E-3</v>
      </c>
      <c r="O221" s="6">
        <f t="shared" si="27"/>
        <v>3.2268044039495975E-3</v>
      </c>
    </row>
    <row r="222" spans="1:15" x14ac:dyDescent="0.25">
      <c r="A222" t="s">
        <v>248</v>
      </c>
      <c r="B222">
        <f>'Post-MPC Taxes'!G221</f>
        <v>-4242.2266642257664</v>
      </c>
      <c r="C222">
        <f>'Post-MPC Transfers'!P221</f>
        <v>4071.3254894563497</v>
      </c>
      <c r="D222">
        <f t="shared" si="21"/>
        <v>-170.90117476941668</v>
      </c>
      <c r="E222">
        <f>'Accessory Variables'!F221</f>
        <v>6.1918232849369498E-3</v>
      </c>
      <c r="F222">
        <f t="shared" si="22"/>
        <v>2.4998276208370251E-2</v>
      </c>
      <c r="G222">
        <f>'Accessory Variables'!C221</f>
        <v>5.7438003942336096E-3</v>
      </c>
      <c r="H222">
        <f t="shared" si="23"/>
        <v>2.317390810362685E-2</v>
      </c>
      <c r="I222">
        <f>'Accessory Variables'!G221</f>
        <v>20065.143707048894</v>
      </c>
      <c r="J222" s="6">
        <f>'Accessory Variables'!B221</f>
        <v>29690.4212684343</v>
      </c>
      <c r="K222">
        <f t="shared" si="24"/>
        <v>20036.896486090387</v>
      </c>
      <c r="L222">
        <f t="shared" si="25"/>
        <v>1.0256705365508783</v>
      </c>
      <c r="M222">
        <f t="shared" si="26"/>
        <v>0.3895023189578013</v>
      </c>
      <c r="N222">
        <v>0.29237995405058204</v>
      </c>
      <c r="O222" s="6">
        <f t="shared" si="27"/>
        <v>-9.7122364907219261E-2</v>
      </c>
    </row>
    <row r="223" spans="1:15" x14ac:dyDescent="0.25">
      <c r="A223" t="s">
        <v>249</v>
      </c>
      <c r="B223">
        <f>'Post-MPC Taxes'!G222</f>
        <v>-4301.1440735485921</v>
      </c>
      <c r="C223">
        <f>'Post-MPC Transfers'!P222</f>
        <v>4117.5630932505228</v>
      </c>
      <c r="D223">
        <f t="shared" si="21"/>
        <v>-183.58098029806933</v>
      </c>
      <c r="E223">
        <f>'Accessory Variables'!F222</f>
        <v>5.4941475191610002E-3</v>
      </c>
      <c r="F223">
        <f t="shared" si="22"/>
        <v>2.21583683074007E-2</v>
      </c>
      <c r="G223">
        <f>'Accessory Variables'!C222</f>
        <v>5.6201407847431602E-3</v>
      </c>
      <c r="H223">
        <f t="shared" si="23"/>
        <v>2.267079010196138E-2</v>
      </c>
      <c r="I223">
        <f>'Accessory Variables'!G222</f>
        <v>20154.696210484984</v>
      </c>
      <c r="J223" s="6">
        <f>'Accessory Variables'!B222</f>
        <v>30006.042607045601</v>
      </c>
      <c r="K223">
        <f t="shared" si="24"/>
        <v>20165.476571085776</v>
      </c>
      <c r="L223">
        <f t="shared" si="25"/>
        <v>1.0179722231980022</v>
      </c>
      <c r="M223">
        <f t="shared" si="26"/>
        <v>-0.1464093841531694</v>
      </c>
      <c r="N223">
        <v>-0.1396942061183459</v>
      </c>
      <c r="O223" s="6">
        <f t="shared" si="27"/>
        <v>6.7151780348234935E-3</v>
      </c>
    </row>
    <row r="224" spans="1:15" x14ac:dyDescent="0.25">
      <c r="A224" t="s">
        <v>250</v>
      </c>
      <c r="B224">
        <f>'Post-MPC Taxes'!G223</f>
        <v>-4349.257276135927</v>
      </c>
      <c r="C224">
        <f>'Post-MPC Transfers'!P223</f>
        <v>4157.6241740475671</v>
      </c>
      <c r="D224">
        <f t="shared" si="21"/>
        <v>-191.63310208835992</v>
      </c>
      <c r="E224">
        <f>'Accessory Variables'!F223</f>
        <v>5.1312786099830801E-3</v>
      </c>
      <c r="F224">
        <f t="shared" si="22"/>
        <v>2.0683635680919243E-2</v>
      </c>
      <c r="G224">
        <f>'Accessory Variables'!C223</f>
        <v>5.7178013354441896E-3</v>
      </c>
      <c r="H224">
        <f t="shared" si="23"/>
        <v>2.3068113657377376E-2</v>
      </c>
      <c r="I224">
        <f>'Accessory Variables'!G223</f>
        <v>20235.195591989006</v>
      </c>
      <c r="J224" s="6">
        <f>'Accessory Variables'!B223</f>
        <v>30315.159384144699</v>
      </c>
      <c r="K224">
        <f t="shared" si="24"/>
        <v>20241.256029047581</v>
      </c>
      <c r="L224">
        <f t="shared" si="25"/>
        <v>1.0160722735879149</v>
      </c>
      <c r="M224">
        <f t="shared" si="26"/>
        <v>-8.1287502982738846E-2</v>
      </c>
      <c r="N224">
        <v>-0.1094233490046896</v>
      </c>
      <c r="O224" s="6">
        <f t="shared" si="27"/>
        <v>-2.8135846021950753E-2</v>
      </c>
    </row>
    <row r="225" spans="1:15" x14ac:dyDescent="0.25">
      <c r="A225" t="s">
        <v>251</v>
      </c>
      <c r="B225">
        <f>'Post-MPC Taxes'!G224</f>
        <v>-4388.303848337192</v>
      </c>
      <c r="C225">
        <f>'Post-MPC Transfers'!P224</f>
        <v>4206.3738654523431</v>
      </c>
      <c r="D225">
        <f t="shared" si="21"/>
        <v>-181.92998288484887</v>
      </c>
      <c r="E225">
        <f>'Accessory Variables'!F224</f>
        <v>5.4244364102382604E-3</v>
      </c>
      <c r="F225">
        <f t="shared" si="22"/>
        <v>2.187493201450863E-2</v>
      </c>
      <c r="G225">
        <f>'Accessory Variables'!C224</f>
        <v>5.7366284367368304E-3</v>
      </c>
      <c r="H225">
        <f t="shared" si="23"/>
        <v>2.314472340953011E-2</v>
      </c>
      <c r="I225">
        <f>'Accessory Variables'!G224</f>
        <v>20300.280198311411</v>
      </c>
      <c r="J225" s="6">
        <f>'Accessory Variables'!B224</f>
        <v>30617.571459377301</v>
      </c>
      <c r="K225">
        <f t="shared" si="24"/>
        <v>20288.438249628663</v>
      </c>
      <c r="L225">
        <f t="shared" si="25"/>
        <v>1.0129278291717756</v>
      </c>
      <c r="M225">
        <f t="shared" si="26"/>
        <v>0.15657084631769486</v>
      </c>
      <c r="N225">
        <v>-4.5242188070780121E-3</v>
      </c>
      <c r="O225" s="6">
        <f t="shared" si="27"/>
        <v>-0.16109506512477287</v>
      </c>
    </row>
    <row r="226" spans="1:15" x14ac:dyDescent="0.25">
      <c r="A226" t="s">
        <v>252</v>
      </c>
      <c r="B226">
        <f>'Post-MPC Taxes'!G225</f>
        <v>-4433.9247168162428</v>
      </c>
      <c r="C226">
        <f>'Post-MPC Transfers'!P225</f>
        <v>4247.8819608684425</v>
      </c>
      <c r="D226">
        <f t="shared" si="21"/>
        <v>-186.04275594780029</v>
      </c>
      <c r="E226">
        <f>'Accessory Variables'!F225</f>
        <v>5.4580007617439598E-3</v>
      </c>
      <c r="F226">
        <f t="shared" si="22"/>
        <v>2.2011392938697361E-2</v>
      </c>
      <c r="G226">
        <f>'Accessory Variables'!C225</f>
        <v>5.7166676591435799E-3</v>
      </c>
      <c r="H226">
        <f t="shared" si="23"/>
        <v>2.3063500728733866E-2</v>
      </c>
      <c r="I226">
        <f>'Accessory Variables'!G225</f>
        <v>20383.348709012374</v>
      </c>
      <c r="J226" s="6">
        <f>'Accessory Variables'!B225</f>
        <v>30910.977218669799</v>
      </c>
      <c r="K226">
        <f t="shared" si="24"/>
        <v>20385.42847484077</v>
      </c>
      <c r="L226">
        <f t="shared" si="25"/>
        <v>1.0164686940885737</v>
      </c>
      <c r="M226">
        <f t="shared" si="26"/>
        <v>-2.7360382825448781E-2</v>
      </c>
      <c r="N226">
        <v>-0.1711874057898739</v>
      </c>
      <c r="O226" s="6">
        <f t="shared" si="27"/>
        <v>-0.14382702296442512</v>
      </c>
    </row>
    <row r="227" spans="1:15" x14ac:dyDescent="0.25">
      <c r="A227" t="s">
        <v>253</v>
      </c>
      <c r="B227">
        <f>'Post-MPC Taxes'!G226</f>
        <v>-4489.1433290545119</v>
      </c>
      <c r="C227">
        <f>'Post-MPC Transfers'!P226</f>
        <v>4293.4673253874516</v>
      </c>
      <c r="D227">
        <f t="shared" si="21"/>
        <v>-195.67600366706029</v>
      </c>
      <c r="E227">
        <f>'Accessory Variables'!F226</f>
        <v>5.3246047022768002E-3</v>
      </c>
      <c r="F227">
        <f t="shared" si="22"/>
        <v>2.1469131944638509E-2</v>
      </c>
      <c r="G227">
        <f>'Accessory Variables'!C226</f>
        <v>5.6799438349561804E-3</v>
      </c>
      <c r="H227">
        <f t="shared" si="23"/>
        <v>2.2914079932439657E-2</v>
      </c>
      <c r="I227">
        <f>'Accessory Variables'!G226</f>
        <v>20442.194001570791</v>
      </c>
      <c r="J227" s="6">
        <f>'Accessory Variables'!B226</f>
        <v>31214.089785142201</v>
      </c>
      <c r="K227">
        <f t="shared" si="24"/>
        <v>20449.779932752223</v>
      </c>
      <c r="L227">
        <f t="shared" si="25"/>
        <v>1.0115978208524379</v>
      </c>
      <c r="M227">
        <f t="shared" si="26"/>
        <v>-9.8393823440082143E-2</v>
      </c>
      <c r="N227">
        <v>0.14042296423331099</v>
      </c>
      <c r="O227" s="6">
        <f t="shared" si="27"/>
        <v>0.23881678767339315</v>
      </c>
    </row>
    <row r="228" spans="1:15" x14ac:dyDescent="0.25">
      <c r="A228" t="s">
        <v>254</v>
      </c>
      <c r="B228">
        <f>'Post-MPC Taxes'!G227</f>
        <v>-4548.1555199484892</v>
      </c>
      <c r="C228">
        <f>'Post-MPC Transfers'!P227</f>
        <v>4338.8075129571025</v>
      </c>
      <c r="D228">
        <f t="shared" si="21"/>
        <v>-209.34800699138668</v>
      </c>
      <c r="E228">
        <f>'Accessory Variables'!F227</f>
        <v>5.0560151008076596E-3</v>
      </c>
      <c r="F228">
        <f t="shared" si="22"/>
        <v>2.037795778240481E-2</v>
      </c>
      <c r="G228">
        <f>'Accessory Variables'!C227</f>
        <v>5.6310426470525003E-3</v>
      </c>
      <c r="H228">
        <f t="shared" si="23"/>
        <v>2.2715137652250972E-2</v>
      </c>
      <c r="I228">
        <f>'Accessory Variables'!G227</f>
        <v>20520.735951305716</v>
      </c>
      <c r="J228" s="6">
        <f>'Accessory Variables'!B227</f>
        <v>31516.301720020601</v>
      </c>
      <c r="K228">
        <f t="shared" si="24"/>
        <v>20532.316753878982</v>
      </c>
      <c r="L228">
        <f t="shared" si="25"/>
        <v>1.0154573946545886</v>
      </c>
      <c r="M228">
        <f t="shared" si="26"/>
        <v>-0.14938009376541436</v>
      </c>
      <c r="N228">
        <v>0.10816995622237</v>
      </c>
      <c r="O228" s="6">
        <f t="shared" si="27"/>
        <v>0.25755004998778436</v>
      </c>
    </row>
    <row r="229" spans="1:15" x14ac:dyDescent="0.25">
      <c r="A229" t="s">
        <v>255</v>
      </c>
      <c r="B229">
        <f>'Post-MPC Taxes'!G228</f>
        <v>-4600.011833689181</v>
      </c>
      <c r="C229">
        <f>'Post-MPC Transfers'!P228</f>
        <v>4382.7772656451916</v>
      </c>
      <c r="D229">
        <f t="shared" si="21"/>
        <v>-217.23456804398938</v>
      </c>
      <c r="E229">
        <f>'Accessory Variables'!F228</f>
        <v>5.0400673136283798E-3</v>
      </c>
      <c r="F229">
        <f t="shared" si="22"/>
        <v>2.031319568771961E-2</v>
      </c>
      <c r="G229">
        <f>'Accessory Variables'!C228</f>
        <v>5.5869659763809797E-3</v>
      </c>
      <c r="H229">
        <f t="shared" si="23"/>
        <v>2.2535847583220692E-2</v>
      </c>
      <c r="I229">
        <f>'Accessory Variables'!G228</f>
        <v>20610.166115256237</v>
      </c>
      <c r="J229" s="6">
        <f>'Accessory Variables'!B228</f>
        <v>31811.9090232095</v>
      </c>
      <c r="K229">
        <f t="shared" si="24"/>
        <v>20615.827928069346</v>
      </c>
      <c r="L229">
        <f t="shared" si="25"/>
        <v>1.0175464417469071</v>
      </c>
      <c r="M229">
        <f t="shared" si="26"/>
        <v>-7.2470116537622267E-2</v>
      </c>
      <c r="N229">
        <v>2.0835233022853505E-2</v>
      </c>
      <c r="O229" s="6">
        <f t="shared" si="27"/>
        <v>9.3305349560475773E-2</v>
      </c>
    </row>
  </sheetData>
  <mergeCells count="2">
    <mergeCell ref="A1:I1"/>
    <mergeCell ref="K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0"/>
  <sheetViews>
    <sheetView topLeftCell="A152" workbookViewId="0">
      <selection activeCell="E2" sqref="E2:E260"/>
    </sheetView>
  </sheetViews>
  <sheetFormatPr defaultColWidth="11.42578125" defaultRowHeight="15" x14ac:dyDescent="0.25"/>
  <sheetData>
    <row r="1" spans="1: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29</v>
      </c>
      <c r="B2">
        <v>133.6</v>
      </c>
      <c r="C2">
        <v>114.3</v>
      </c>
      <c r="D2">
        <v>5.5759999999999996</v>
      </c>
      <c r="E2">
        <v>0</v>
      </c>
    </row>
    <row r="3" spans="1:5" x14ac:dyDescent="0.25">
      <c r="A3" t="s">
        <v>30</v>
      </c>
      <c r="B3">
        <v>131.80000000000001</v>
      </c>
      <c r="C3">
        <v>117.4</v>
      </c>
      <c r="D3">
        <v>5.2279999999999998</v>
      </c>
      <c r="E3">
        <v>0</v>
      </c>
    </row>
    <row r="4" spans="1:5" x14ac:dyDescent="0.25">
      <c r="A4" t="s">
        <v>31</v>
      </c>
      <c r="B4">
        <v>132.4</v>
      </c>
      <c r="C4">
        <v>122.2</v>
      </c>
      <c r="D4">
        <v>4.8159999999999998</v>
      </c>
      <c r="E4">
        <v>0</v>
      </c>
    </row>
    <row r="5" spans="1:5" x14ac:dyDescent="0.25">
      <c r="A5" t="s">
        <v>32</v>
      </c>
      <c r="B5">
        <v>133.5</v>
      </c>
      <c r="C5">
        <v>125.2</v>
      </c>
      <c r="D5">
        <v>4.9000000000000004</v>
      </c>
      <c r="E5">
        <v>0</v>
      </c>
    </row>
    <row r="6" spans="1:5" x14ac:dyDescent="0.25">
      <c r="A6" t="s">
        <v>33</v>
      </c>
      <c r="B6">
        <v>133.30000000000001</v>
      </c>
      <c r="C6">
        <v>128.6</v>
      </c>
      <c r="D6">
        <v>5.4640000000000004</v>
      </c>
      <c r="E6">
        <v>0</v>
      </c>
    </row>
    <row r="7" spans="1:5" x14ac:dyDescent="0.25">
      <c r="A7" t="s">
        <v>34</v>
      </c>
      <c r="B7">
        <v>134.30000000000001</v>
      </c>
      <c r="C7">
        <v>131.9</v>
      </c>
      <c r="D7">
        <v>6.3120000000000003</v>
      </c>
      <c r="E7">
        <v>0</v>
      </c>
    </row>
    <row r="8" spans="1:5" x14ac:dyDescent="0.25">
      <c r="A8" t="s">
        <v>35</v>
      </c>
      <c r="B8">
        <v>135.6</v>
      </c>
      <c r="C8">
        <v>134.19999999999999</v>
      </c>
      <c r="D8">
        <v>5.7560000000000002</v>
      </c>
      <c r="E8">
        <v>0</v>
      </c>
    </row>
    <row r="9" spans="1:5" x14ac:dyDescent="0.25">
      <c r="A9" t="s">
        <v>36</v>
      </c>
      <c r="B9">
        <v>134.69999999999999</v>
      </c>
      <c r="C9">
        <v>137.4</v>
      </c>
      <c r="D9">
        <v>5.6440000000000001</v>
      </c>
      <c r="E9">
        <v>0</v>
      </c>
    </row>
    <row r="10" spans="1:5" x14ac:dyDescent="0.25">
      <c r="A10" t="s">
        <v>37</v>
      </c>
      <c r="B10">
        <v>141.4</v>
      </c>
      <c r="C10">
        <v>140.80000000000001</v>
      </c>
      <c r="D10">
        <v>5.6680000000000001</v>
      </c>
      <c r="E10">
        <v>0</v>
      </c>
    </row>
    <row r="11" spans="1:5" x14ac:dyDescent="0.25">
      <c r="A11" t="s">
        <v>38</v>
      </c>
      <c r="B11">
        <v>144.19999999999999</v>
      </c>
      <c r="C11">
        <v>142.19999999999999</v>
      </c>
      <c r="D11">
        <v>5.2160000000000002</v>
      </c>
      <c r="E11">
        <v>0</v>
      </c>
    </row>
    <row r="12" spans="1:5" x14ac:dyDescent="0.25">
      <c r="A12" t="s">
        <v>39</v>
      </c>
      <c r="B12">
        <v>138.80000000000001</v>
      </c>
      <c r="C12">
        <v>145.6</v>
      </c>
      <c r="D12">
        <v>6.7240000000000002</v>
      </c>
      <c r="E12">
        <v>0</v>
      </c>
    </row>
    <row r="13" spans="1:5" x14ac:dyDescent="0.25">
      <c r="A13" t="s">
        <v>40</v>
      </c>
      <c r="B13">
        <v>142.19999999999999</v>
      </c>
      <c r="C13">
        <v>149.6</v>
      </c>
      <c r="D13">
        <v>5.7</v>
      </c>
      <c r="E13">
        <v>0</v>
      </c>
    </row>
    <row r="14" spans="1:5" x14ac:dyDescent="0.25">
      <c r="A14" t="s">
        <v>41</v>
      </c>
      <c r="B14">
        <v>146.4</v>
      </c>
      <c r="C14">
        <v>153.19999999999999</v>
      </c>
      <c r="D14">
        <v>5.74</v>
      </c>
      <c r="E14">
        <v>0</v>
      </c>
    </row>
    <row r="15" spans="1:5" x14ac:dyDescent="0.25">
      <c r="A15" t="s">
        <v>42</v>
      </c>
      <c r="B15">
        <v>146.5</v>
      </c>
      <c r="C15">
        <v>156.19999999999999</v>
      </c>
      <c r="D15">
        <v>6.2080000000000002</v>
      </c>
      <c r="E15">
        <v>0</v>
      </c>
    </row>
    <row r="16" spans="1:5" x14ac:dyDescent="0.25">
      <c r="A16" t="s">
        <v>43</v>
      </c>
      <c r="B16">
        <v>144.19999999999999</v>
      </c>
      <c r="C16">
        <v>159.9</v>
      </c>
      <c r="D16">
        <v>5.3440000000000003</v>
      </c>
      <c r="E16">
        <v>0</v>
      </c>
    </row>
    <row r="17" spans="1:5" x14ac:dyDescent="0.25">
      <c r="A17" t="s">
        <v>44</v>
      </c>
      <c r="B17">
        <v>147.6</v>
      </c>
      <c r="C17">
        <v>165</v>
      </c>
      <c r="D17">
        <v>5.92</v>
      </c>
      <c r="E17">
        <v>0</v>
      </c>
    </row>
    <row r="18" spans="1:5" x14ac:dyDescent="0.25">
      <c r="A18" t="s">
        <v>45</v>
      </c>
      <c r="B18">
        <v>152.69999999999999</v>
      </c>
      <c r="C18">
        <v>171.9</v>
      </c>
      <c r="D18">
        <v>7.76</v>
      </c>
      <c r="E18">
        <v>0</v>
      </c>
    </row>
    <row r="19" spans="1:5" x14ac:dyDescent="0.25">
      <c r="A19" t="s">
        <v>46</v>
      </c>
      <c r="B19">
        <v>154.9</v>
      </c>
      <c r="C19">
        <v>180.1</v>
      </c>
      <c r="D19">
        <v>8.5719999999999992</v>
      </c>
      <c r="E19">
        <v>0</v>
      </c>
    </row>
    <row r="20" spans="1:5" x14ac:dyDescent="0.25">
      <c r="A20" t="s">
        <v>47</v>
      </c>
      <c r="B20">
        <v>160.4</v>
      </c>
      <c r="C20">
        <v>186.3</v>
      </c>
      <c r="D20">
        <v>6.4960000000000004</v>
      </c>
      <c r="E20">
        <v>0</v>
      </c>
    </row>
    <row r="21" spans="1:5" x14ac:dyDescent="0.25">
      <c r="A21" t="s">
        <v>48</v>
      </c>
      <c r="B21">
        <v>167.4</v>
      </c>
      <c r="C21">
        <v>191.9</v>
      </c>
      <c r="D21">
        <v>7.84</v>
      </c>
      <c r="E21">
        <v>0</v>
      </c>
    </row>
    <row r="22" spans="1:5" x14ac:dyDescent="0.25">
      <c r="A22" t="s">
        <v>49</v>
      </c>
      <c r="B22">
        <v>168.6</v>
      </c>
      <c r="C22">
        <v>201.5</v>
      </c>
      <c r="D22">
        <v>8.6519999999999992</v>
      </c>
      <c r="E22">
        <v>0</v>
      </c>
    </row>
    <row r="23" spans="1:5" x14ac:dyDescent="0.25">
      <c r="A23" t="s">
        <v>50</v>
      </c>
      <c r="B23">
        <v>169.4</v>
      </c>
      <c r="C23">
        <v>204</v>
      </c>
      <c r="D23">
        <v>7.8040000000000003</v>
      </c>
      <c r="E23">
        <v>0</v>
      </c>
    </row>
    <row r="24" spans="1:5" x14ac:dyDescent="0.25">
      <c r="A24" t="s">
        <v>51</v>
      </c>
      <c r="B24">
        <v>176.1</v>
      </c>
      <c r="C24">
        <v>209.3</v>
      </c>
      <c r="D24">
        <v>10.772</v>
      </c>
      <c r="E24">
        <v>0</v>
      </c>
    </row>
    <row r="25" spans="1:5" x14ac:dyDescent="0.25">
      <c r="A25" t="s">
        <v>52</v>
      </c>
      <c r="B25">
        <v>180.8</v>
      </c>
      <c r="C25">
        <v>214.8</v>
      </c>
      <c r="D25">
        <v>10.423999999999999</v>
      </c>
      <c r="E25">
        <v>0</v>
      </c>
    </row>
    <row r="26" spans="1:5" x14ac:dyDescent="0.25">
      <c r="A26" t="s">
        <v>53</v>
      </c>
      <c r="B26">
        <v>181.6</v>
      </c>
      <c r="C26">
        <v>219.7</v>
      </c>
      <c r="D26">
        <v>10.012</v>
      </c>
      <c r="E26">
        <v>0</v>
      </c>
    </row>
    <row r="27" spans="1:5" x14ac:dyDescent="0.25">
      <c r="A27" t="s">
        <v>54</v>
      </c>
      <c r="B27">
        <v>182.5</v>
      </c>
      <c r="C27">
        <v>218.5</v>
      </c>
      <c r="D27">
        <v>9.76</v>
      </c>
      <c r="E27">
        <v>0</v>
      </c>
    </row>
    <row r="28" spans="1:5" x14ac:dyDescent="0.25">
      <c r="A28" t="s">
        <v>55</v>
      </c>
      <c r="B28">
        <v>184.9</v>
      </c>
      <c r="C28">
        <v>218.6</v>
      </c>
      <c r="D28">
        <v>10.592000000000001</v>
      </c>
      <c r="E28">
        <v>0</v>
      </c>
    </row>
    <row r="29" spans="1:5" x14ac:dyDescent="0.25">
      <c r="A29" t="s">
        <v>56</v>
      </c>
      <c r="B29">
        <v>190.2</v>
      </c>
      <c r="C29">
        <v>220.6</v>
      </c>
      <c r="D29">
        <v>11.108000000000001</v>
      </c>
      <c r="E29">
        <v>0</v>
      </c>
    </row>
    <row r="30" spans="1:5" x14ac:dyDescent="0.25">
      <c r="A30" t="s">
        <v>57</v>
      </c>
      <c r="B30">
        <v>194.2</v>
      </c>
      <c r="C30">
        <v>227</v>
      </c>
      <c r="D30">
        <v>10.715999999999999</v>
      </c>
      <c r="E30">
        <v>0</v>
      </c>
    </row>
    <row r="31" spans="1:5" x14ac:dyDescent="0.25">
      <c r="A31" t="s">
        <v>58</v>
      </c>
      <c r="B31">
        <v>198.9</v>
      </c>
      <c r="C31">
        <v>232.4</v>
      </c>
      <c r="D31">
        <v>10.651999999999999</v>
      </c>
      <c r="E31">
        <v>0</v>
      </c>
    </row>
    <row r="32" spans="1:5" x14ac:dyDescent="0.25">
      <c r="A32" t="s">
        <v>59</v>
      </c>
      <c r="B32">
        <v>201.9</v>
      </c>
      <c r="C32">
        <v>236.1</v>
      </c>
      <c r="D32">
        <v>11.804</v>
      </c>
      <c r="E32">
        <v>0</v>
      </c>
    </row>
    <row r="33" spans="1:5" x14ac:dyDescent="0.25">
      <c r="A33" t="s">
        <v>60</v>
      </c>
      <c r="B33">
        <v>206.3</v>
      </c>
      <c r="C33">
        <v>240.5</v>
      </c>
      <c r="D33">
        <v>10.7</v>
      </c>
      <c r="E33">
        <v>0</v>
      </c>
    </row>
    <row r="34" spans="1:5" x14ac:dyDescent="0.25">
      <c r="A34" t="s">
        <v>61</v>
      </c>
      <c r="B34">
        <v>208.8</v>
      </c>
      <c r="C34">
        <v>243.8</v>
      </c>
      <c r="D34">
        <v>10.968</v>
      </c>
      <c r="E34">
        <v>0</v>
      </c>
    </row>
    <row r="35" spans="1:5" x14ac:dyDescent="0.25">
      <c r="A35" t="s">
        <v>62</v>
      </c>
      <c r="B35">
        <v>217</v>
      </c>
      <c r="C35">
        <v>255.3</v>
      </c>
      <c r="D35">
        <v>11.528</v>
      </c>
      <c r="E35">
        <v>0</v>
      </c>
    </row>
    <row r="36" spans="1:5" x14ac:dyDescent="0.25">
      <c r="A36" t="s">
        <v>63</v>
      </c>
      <c r="B36">
        <v>222.1</v>
      </c>
      <c r="C36">
        <v>262.2</v>
      </c>
      <c r="D36">
        <v>11.907999999999999</v>
      </c>
      <c r="E36">
        <v>0</v>
      </c>
    </row>
    <row r="37" spans="1:5" x14ac:dyDescent="0.25">
      <c r="A37" t="s">
        <v>64</v>
      </c>
      <c r="B37">
        <v>227.8</v>
      </c>
      <c r="C37">
        <v>268.39999999999998</v>
      </c>
      <c r="D37">
        <v>12.528</v>
      </c>
      <c r="E37">
        <v>0</v>
      </c>
    </row>
    <row r="38" spans="1:5" x14ac:dyDescent="0.25">
      <c r="A38" t="s">
        <v>65</v>
      </c>
      <c r="B38">
        <v>231.7</v>
      </c>
      <c r="C38">
        <v>270.10000000000002</v>
      </c>
      <c r="D38">
        <v>13.592000000000001</v>
      </c>
      <c r="E38">
        <v>0</v>
      </c>
    </row>
    <row r="39" spans="1:5" x14ac:dyDescent="0.25">
      <c r="A39" t="s">
        <v>66</v>
      </c>
      <c r="B39">
        <v>237.6</v>
      </c>
      <c r="C39">
        <v>278.89999999999998</v>
      </c>
      <c r="D39">
        <v>13.048</v>
      </c>
      <c r="E39">
        <v>0</v>
      </c>
    </row>
    <row r="40" spans="1:5" x14ac:dyDescent="0.25">
      <c r="A40" t="s">
        <v>67</v>
      </c>
      <c r="B40">
        <v>243.7</v>
      </c>
      <c r="C40">
        <v>289.39999999999998</v>
      </c>
      <c r="D40">
        <v>14.292</v>
      </c>
      <c r="E40">
        <v>0</v>
      </c>
    </row>
    <row r="41" spans="1:5" x14ac:dyDescent="0.25">
      <c r="A41" t="s">
        <v>68</v>
      </c>
      <c r="B41">
        <v>249.3</v>
      </c>
      <c r="C41">
        <v>298.39999999999998</v>
      </c>
      <c r="D41">
        <v>15.752000000000001</v>
      </c>
      <c r="E41">
        <v>0</v>
      </c>
    </row>
    <row r="42" spans="1:5" x14ac:dyDescent="0.25">
      <c r="A42" t="s">
        <v>69</v>
      </c>
      <c r="B42">
        <v>261.10000000000002</v>
      </c>
      <c r="C42">
        <v>307.7</v>
      </c>
      <c r="D42">
        <v>16.260000000000002</v>
      </c>
      <c r="E42">
        <v>0</v>
      </c>
    </row>
    <row r="43" spans="1:5" x14ac:dyDescent="0.25">
      <c r="A43" t="s">
        <v>70</v>
      </c>
      <c r="B43">
        <v>276.5</v>
      </c>
      <c r="C43">
        <v>312</v>
      </c>
      <c r="D43">
        <v>16.536000000000001</v>
      </c>
      <c r="E43">
        <v>0</v>
      </c>
    </row>
    <row r="44" spans="1:5" x14ac:dyDescent="0.25">
      <c r="A44" t="s">
        <v>71</v>
      </c>
      <c r="B44">
        <v>276.10000000000002</v>
      </c>
      <c r="C44">
        <v>316.10000000000002</v>
      </c>
      <c r="D44">
        <v>15.916</v>
      </c>
      <c r="E44">
        <v>0</v>
      </c>
    </row>
    <row r="45" spans="1:5" x14ac:dyDescent="0.25">
      <c r="A45" t="s">
        <v>72</v>
      </c>
      <c r="B45">
        <v>285.8</v>
      </c>
      <c r="C45">
        <v>323.10000000000002</v>
      </c>
      <c r="D45">
        <v>16.628</v>
      </c>
      <c r="E45">
        <v>0</v>
      </c>
    </row>
    <row r="46" spans="1:5" x14ac:dyDescent="0.25">
      <c r="A46" t="s">
        <v>73</v>
      </c>
      <c r="B46">
        <v>297.2</v>
      </c>
      <c r="C46">
        <v>336.1</v>
      </c>
      <c r="D46">
        <v>16.091999999999999</v>
      </c>
      <c r="E46">
        <v>0</v>
      </c>
    </row>
    <row r="47" spans="1:5" x14ac:dyDescent="0.25">
      <c r="A47" t="s">
        <v>74</v>
      </c>
      <c r="B47">
        <v>311.89999999999998</v>
      </c>
      <c r="C47">
        <v>336.8</v>
      </c>
      <c r="D47">
        <v>15.715999999999999</v>
      </c>
      <c r="E47">
        <v>0</v>
      </c>
    </row>
    <row r="48" spans="1:5" x14ac:dyDescent="0.25">
      <c r="A48" t="s">
        <v>75</v>
      </c>
      <c r="B48">
        <v>317.39999999999998</v>
      </c>
      <c r="C48">
        <v>340.3</v>
      </c>
      <c r="D48">
        <v>14.827999999999999</v>
      </c>
      <c r="E48">
        <v>0</v>
      </c>
    </row>
    <row r="49" spans="1:5" x14ac:dyDescent="0.25">
      <c r="A49" t="s">
        <v>76</v>
      </c>
      <c r="B49">
        <v>329.3</v>
      </c>
      <c r="C49">
        <v>348.4</v>
      </c>
      <c r="D49">
        <v>15.012</v>
      </c>
      <c r="E49">
        <v>0</v>
      </c>
    </row>
    <row r="50" spans="1:5" x14ac:dyDescent="0.25">
      <c r="A50" t="s">
        <v>77</v>
      </c>
      <c r="B50">
        <v>334.9</v>
      </c>
      <c r="C50">
        <v>353.2</v>
      </c>
      <c r="D50">
        <v>13.852</v>
      </c>
      <c r="E50">
        <v>0</v>
      </c>
    </row>
    <row r="51" spans="1:5" x14ac:dyDescent="0.25">
      <c r="A51" t="s">
        <v>78</v>
      </c>
      <c r="B51">
        <v>342.9</v>
      </c>
      <c r="C51">
        <v>360.2</v>
      </c>
      <c r="D51">
        <v>14.552</v>
      </c>
      <c r="E51">
        <v>0</v>
      </c>
    </row>
    <row r="52" spans="1:5" x14ac:dyDescent="0.25">
      <c r="A52" t="s">
        <v>79</v>
      </c>
      <c r="B52">
        <v>351.5</v>
      </c>
      <c r="C52">
        <v>365.8</v>
      </c>
      <c r="D52">
        <v>14.544</v>
      </c>
      <c r="E52">
        <v>0</v>
      </c>
    </row>
    <row r="53" spans="1:5" x14ac:dyDescent="0.25">
      <c r="A53" t="s">
        <v>80</v>
      </c>
      <c r="B53">
        <v>364.1</v>
      </c>
      <c r="C53">
        <v>373.3</v>
      </c>
      <c r="D53">
        <v>14.484</v>
      </c>
      <c r="E53">
        <v>0</v>
      </c>
    </row>
    <row r="54" spans="1:5" x14ac:dyDescent="0.25">
      <c r="A54" t="s">
        <v>81</v>
      </c>
      <c r="B54">
        <v>370.5</v>
      </c>
      <c r="C54">
        <v>377.4</v>
      </c>
      <c r="D54">
        <v>15.9</v>
      </c>
      <c r="E54">
        <v>0</v>
      </c>
    </row>
    <row r="55" spans="1:5" x14ac:dyDescent="0.25">
      <c r="A55" t="s">
        <v>82</v>
      </c>
      <c r="B55">
        <v>380.3</v>
      </c>
      <c r="C55">
        <v>380.7</v>
      </c>
      <c r="D55">
        <v>14.2</v>
      </c>
      <c r="E55">
        <v>0</v>
      </c>
    </row>
    <row r="56" spans="1:5" x14ac:dyDescent="0.25">
      <c r="A56" t="s">
        <v>83</v>
      </c>
      <c r="B56">
        <v>394.4</v>
      </c>
      <c r="C56">
        <v>387.8</v>
      </c>
      <c r="D56">
        <v>15.904</v>
      </c>
      <c r="E56">
        <v>0</v>
      </c>
    </row>
    <row r="57" spans="1:5" x14ac:dyDescent="0.25">
      <c r="A57" t="s">
        <v>84</v>
      </c>
      <c r="B57">
        <v>384.2</v>
      </c>
      <c r="C57">
        <v>390.9</v>
      </c>
      <c r="D57">
        <v>15.768000000000001</v>
      </c>
      <c r="E57">
        <v>0</v>
      </c>
    </row>
    <row r="58" spans="1:5" x14ac:dyDescent="0.25">
      <c r="A58" t="s">
        <v>85</v>
      </c>
      <c r="B58">
        <v>392.4</v>
      </c>
      <c r="C58">
        <v>401.6</v>
      </c>
      <c r="D58">
        <v>16.556000000000001</v>
      </c>
      <c r="E58">
        <v>0</v>
      </c>
    </row>
    <row r="59" spans="1:5" x14ac:dyDescent="0.25">
      <c r="A59" t="s">
        <v>86</v>
      </c>
      <c r="B59">
        <v>408.3</v>
      </c>
      <c r="C59">
        <v>410.8</v>
      </c>
      <c r="D59">
        <v>17.236000000000001</v>
      </c>
      <c r="E59">
        <v>0</v>
      </c>
    </row>
    <row r="60" spans="1:5" x14ac:dyDescent="0.25">
      <c r="A60" t="s">
        <v>87</v>
      </c>
      <c r="B60">
        <v>414</v>
      </c>
      <c r="C60">
        <v>421.7</v>
      </c>
      <c r="D60">
        <v>18.091999999999999</v>
      </c>
      <c r="E60">
        <v>0</v>
      </c>
    </row>
    <row r="61" spans="1:5" x14ac:dyDescent="0.25">
      <c r="A61" t="s">
        <v>88</v>
      </c>
      <c r="B61">
        <v>432.5</v>
      </c>
      <c r="C61">
        <v>430.2</v>
      </c>
      <c r="D61">
        <v>18.824000000000002</v>
      </c>
      <c r="E61">
        <v>0</v>
      </c>
    </row>
    <row r="62" spans="1:5" x14ac:dyDescent="0.25">
      <c r="A62" t="s">
        <v>89</v>
      </c>
      <c r="B62">
        <v>434.8</v>
      </c>
      <c r="C62">
        <v>440.8</v>
      </c>
      <c r="D62">
        <v>17.044</v>
      </c>
      <c r="E62">
        <v>0</v>
      </c>
    </row>
    <row r="63" spans="1:5" x14ac:dyDescent="0.25">
      <c r="A63" t="s">
        <v>90</v>
      </c>
      <c r="B63">
        <v>447.3</v>
      </c>
      <c r="C63">
        <v>453.2</v>
      </c>
      <c r="D63">
        <v>19.408000000000001</v>
      </c>
      <c r="E63">
        <v>0</v>
      </c>
    </row>
    <row r="64" spans="1:5" x14ac:dyDescent="0.25">
      <c r="A64" t="s">
        <v>91</v>
      </c>
      <c r="B64">
        <v>463.1</v>
      </c>
      <c r="C64">
        <v>464.3</v>
      </c>
      <c r="D64">
        <v>20.036000000000001</v>
      </c>
      <c r="E64">
        <v>0</v>
      </c>
    </row>
    <row r="65" spans="1:5" x14ac:dyDescent="0.25">
      <c r="A65" t="s">
        <v>92</v>
      </c>
      <c r="B65">
        <v>466.4</v>
      </c>
      <c r="C65">
        <v>472.1</v>
      </c>
      <c r="D65">
        <v>21.184000000000001</v>
      </c>
      <c r="E65">
        <v>0</v>
      </c>
    </row>
    <row r="66" spans="1:5" x14ac:dyDescent="0.25">
      <c r="A66" t="s">
        <v>93</v>
      </c>
      <c r="B66">
        <v>464</v>
      </c>
      <c r="C66">
        <v>482.8</v>
      </c>
      <c r="D66">
        <v>19.72</v>
      </c>
      <c r="E66">
        <v>0</v>
      </c>
    </row>
    <row r="67" spans="1:5" x14ac:dyDescent="0.25">
      <c r="A67" t="s">
        <v>94</v>
      </c>
      <c r="B67">
        <v>477.8</v>
      </c>
      <c r="C67">
        <v>489.7</v>
      </c>
      <c r="D67">
        <v>20.556000000000001</v>
      </c>
      <c r="E67">
        <v>0</v>
      </c>
    </row>
    <row r="68" spans="1:5" x14ac:dyDescent="0.25">
      <c r="A68" t="s">
        <v>95</v>
      </c>
      <c r="B68">
        <v>495.1</v>
      </c>
      <c r="C68">
        <v>498.5</v>
      </c>
      <c r="D68">
        <v>21.283999999999999</v>
      </c>
      <c r="E68">
        <v>0</v>
      </c>
    </row>
    <row r="69" spans="1:5" x14ac:dyDescent="0.25">
      <c r="A69" t="s">
        <v>96</v>
      </c>
      <c r="B69">
        <v>489.8</v>
      </c>
      <c r="C69">
        <v>506.6</v>
      </c>
      <c r="D69">
        <v>18.32</v>
      </c>
      <c r="E69">
        <v>0</v>
      </c>
    </row>
    <row r="70" spans="1:5" x14ac:dyDescent="0.25">
      <c r="A70" t="s">
        <v>97</v>
      </c>
      <c r="B70">
        <v>492.1</v>
      </c>
      <c r="C70">
        <v>516.5</v>
      </c>
      <c r="D70">
        <v>18.760000000000002</v>
      </c>
      <c r="E70">
        <v>0</v>
      </c>
    </row>
    <row r="71" spans="1:5" x14ac:dyDescent="0.25">
      <c r="A71" t="s">
        <v>98</v>
      </c>
      <c r="B71">
        <v>501.2</v>
      </c>
      <c r="C71">
        <v>524</v>
      </c>
      <c r="D71">
        <v>19.559999999999999</v>
      </c>
      <c r="E71">
        <v>0</v>
      </c>
    </row>
    <row r="72" spans="1:5" x14ac:dyDescent="0.25">
      <c r="A72" t="s">
        <v>99</v>
      </c>
      <c r="B72">
        <v>504.1</v>
      </c>
      <c r="C72">
        <v>532.1</v>
      </c>
      <c r="D72">
        <v>18.827999999999999</v>
      </c>
      <c r="E72">
        <v>0</v>
      </c>
    </row>
    <row r="73" spans="1:5" x14ac:dyDescent="0.25">
      <c r="A73" t="s">
        <v>100</v>
      </c>
      <c r="B73">
        <v>513.70000000000005</v>
      </c>
      <c r="C73">
        <v>542.29999999999995</v>
      </c>
      <c r="D73">
        <v>18.696000000000002</v>
      </c>
      <c r="E73">
        <v>0</v>
      </c>
    </row>
    <row r="74" spans="1:5" x14ac:dyDescent="0.25">
      <c r="A74" t="s">
        <v>101</v>
      </c>
      <c r="B74">
        <v>505.8</v>
      </c>
      <c r="C74">
        <v>551.1</v>
      </c>
      <c r="D74">
        <v>18.972000000000001</v>
      </c>
      <c r="E74">
        <v>0</v>
      </c>
    </row>
    <row r="75" spans="1:5" x14ac:dyDescent="0.25">
      <c r="A75" t="s">
        <v>102</v>
      </c>
      <c r="B75">
        <v>506.9</v>
      </c>
      <c r="C75">
        <v>563.5</v>
      </c>
      <c r="D75">
        <v>19.835999999999999</v>
      </c>
      <c r="E75">
        <v>0</v>
      </c>
    </row>
    <row r="76" spans="1:5" x14ac:dyDescent="0.25">
      <c r="A76" t="s">
        <v>103</v>
      </c>
      <c r="B76">
        <v>507.4</v>
      </c>
      <c r="C76">
        <v>570.79999999999995</v>
      </c>
      <c r="D76">
        <v>20.388000000000002</v>
      </c>
      <c r="E76">
        <v>0</v>
      </c>
    </row>
    <row r="77" spans="1:5" x14ac:dyDescent="0.25">
      <c r="A77" t="s">
        <v>104</v>
      </c>
      <c r="B77">
        <v>525.6</v>
      </c>
      <c r="C77">
        <v>584.29999999999995</v>
      </c>
      <c r="D77">
        <v>19.283999999999999</v>
      </c>
      <c r="E77">
        <v>0</v>
      </c>
    </row>
    <row r="78" spans="1:5" x14ac:dyDescent="0.25">
      <c r="A78" t="s">
        <v>105</v>
      </c>
      <c r="B78">
        <v>519.9</v>
      </c>
      <c r="C78">
        <v>596.70000000000005</v>
      </c>
      <c r="D78">
        <v>20.192</v>
      </c>
      <c r="E78">
        <v>0</v>
      </c>
    </row>
    <row r="79" spans="1:5" x14ac:dyDescent="0.25">
      <c r="A79" t="s">
        <v>106</v>
      </c>
      <c r="B79">
        <v>534.29999999999995</v>
      </c>
      <c r="C79">
        <v>611.5</v>
      </c>
      <c r="D79">
        <v>19.936</v>
      </c>
      <c r="E79">
        <v>0</v>
      </c>
    </row>
    <row r="80" spans="1:5" x14ac:dyDescent="0.25">
      <c r="A80" t="s">
        <v>107</v>
      </c>
      <c r="B80">
        <v>541.4</v>
      </c>
      <c r="C80">
        <v>623.20000000000005</v>
      </c>
      <c r="D80">
        <v>18.832000000000001</v>
      </c>
      <c r="E80">
        <v>0</v>
      </c>
    </row>
    <row r="81" spans="1:5" x14ac:dyDescent="0.25">
      <c r="A81" t="s">
        <v>108</v>
      </c>
      <c r="B81">
        <v>540.79999999999995</v>
      </c>
      <c r="C81">
        <v>639.70000000000005</v>
      </c>
      <c r="D81">
        <v>20.492000000000001</v>
      </c>
      <c r="E81">
        <v>0</v>
      </c>
    </row>
    <row r="82" spans="1:5" x14ac:dyDescent="0.25">
      <c r="A82" t="s">
        <v>109</v>
      </c>
      <c r="B82">
        <v>553.70000000000005</v>
      </c>
      <c r="C82">
        <v>658.8</v>
      </c>
      <c r="D82">
        <v>21.448</v>
      </c>
      <c r="E82">
        <v>0</v>
      </c>
    </row>
    <row r="83" spans="1:5" x14ac:dyDescent="0.25">
      <c r="A83" t="s">
        <v>110</v>
      </c>
      <c r="B83">
        <v>563.9</v>
      </c>
      <c r="C83">
        <v>666.8</v>
      </c>
      <c r="D83">
        <v>20.184000000000001</v>
      </c>
      <c r="E83">
        <v>0</v>
      </c>
    </row>
    <row r="84" spans="1:5" x14ac:dyDescent="0.25">
      <c r="A84" t="s">
        <v>111</v>
      </c>
      <c r="B84">
        <v>562.20000000000005</v>
      </c>
      <c r="C84">
        <v>680.3</v>
      </c>
      <c r="D84">
        <v>20.507999999999999</v>
      </c>
      <c r="E84">
        <v>0</v>
      </c>
    </row>
    <row r="85" spans="1:5" x14ac:dyDescent="0.25">
      <c r="A85" t="s">
        <v>112</v>
      </c>
      <c r="B85">
        <v>569.70000000000005</v>
      </c>
      <c r="C85">
        <v>698.8</v>
      </c>
      <c r="D85">
        <v>21.187999999999999</v>
      </c>
      <c r="E85">
        <v>0</v>
      </c>
    </row>
    <row r="86" spans="1:5" x14ac:dyDescent="0.25">
      <c r="A86" t="s">
        <v>113</v>
      </c>
      <c r="B86">
        <v>581.4</v>
      </c>
      <c r="C86">
        <v>702.8</v>
      </c>
      <c r="D86">
        <v>21.552</v>
      </c>
      <c r="E86">
        <v>0</v>
      </c>
    </row>
    <row r="87" spans="1:5" x14ac:dyDescent="0.25">
      <c r="A87" t="s">
        <v>114</v>
      </c>
      <c r="B87">
        <v>586.6</v>
      </c>
      <c r="C87">
        <v>709.9</v>
      </c>
      <c r="D87">
        <v>21.611999999999998</v>
      </c>
      <c r="E87">
        <v>0</v>
      </c>
    </row>
    <row r="88" spans="1:5" x14ac:dyDescent="0.25">
      <c r="A88" t="s">
        <v>115</v>
      </c>
      <c r="B88">
        <v>586.29999999999995</v>
      </c>
      <c r="C88">
        <v>719.9</v>
      </c>
      <c r="D88">
        <v>21.056000000000001</v>
      </c>
      <c r="E88">
        <v>0</v>
      </c>
    </row>
    <row r="89" spans="1:5" x14ac:dyDescent="0.25">
      <c r="A89" t="s">
        <v>116</v>
      </c>
      <c r="B89">
        <v>577.4</v>
      </c>
      <c r="C89">
        <v>731.4</v>
      </c>
      <c r="D89">
        <v>20.611999999999998</v>
      </c>
      <c r="E89">
        <v>0</v>
      </c>
    </row>
    <row r="90" spans="1:5" x14ac:dyDescent="0.25">
      <c r="A90" t="s">
        <v>117</v>
      </c>
      <c r="B90">
        <v>580.29999999999995</v>
      </c>
      <c r="C90">
        <v>746.1</v>
      </c>
      <c r="D90">
        <v>21.388000000000002</v>
      </c>
      <c r="E90">
        <v>0</v>
      </c>
    </row>
    <row r="91" spans="1:5" x14ac:dyDescent="0.25">
      <c r="A91" t="s">
        <v>118</v>
      </c>
      <c r="B91">
        <v>580.9</v>
      </c>
      <c r="C91">
        <v>753.9</v>
      </c>
      <c r="D91">
        <v>22.8</v>
      </c>
      <c r="E91">
        <v>0</v>
      </c>
    </row>
    <row r="92" spans="1:5" x14ac:dyDescent="0.25">
      <c r="A92" t="s">
        <v>119</v>
      </c>
      <c r="B92">
        <v>594.20000000000005</v>
      </c>
      <c r="C92">
        <v>759.8</v>
      </c>
      <c r="D92">
        <v>22.288</v>
      </c>
      <c r="E92">
        <v>0</v>
      </c>
    </row>
    <row r="93" spans="1:5" x14ac:dyDescent="0.25">
      <c r="A93" t="s">
        <v>120</v>
      </c>
      <c r="B93">
        <v>598.4</v>
      </c>
      <c r="C93">
        <v>764.4</v>
      </c>
      <c r="D93">
        <v>23.064</v>
      </c>
      <c r="E93">
        <v>0</v>
      </c>
    </row>
    <row r="94" spans="1:5" x14ac:dyDescent="0.25">
      <c r="A94" t="s">
        <v>121</v>
      </c>
      <c r="B94">
        <v>580.29999999999995</v>
      </c>
      <c r="C94">
        <v>771.5</v>
      </c>
      <c r="D94">
        <v>21.783999999999999</v>
      </c>
      <c r="E94">
        <v>74.912000000000006</v>
      </c>
    </row>
    <row r="95" spans="1:5" x14ac:dyDescent="0.25">
      <c r="A95" t="s">
        <v>122</v>
      </c>
      <c r="B95">
        <v>576.70000000000005</v>
      </c>
      <c r="C95">
        <v>782.3</v>
      </c>
      <c r="D95">
        <v>22.472000000000001</v>
      </c>
      <c r="E95">
        <v>75.364000000000004</v>
      </c>
    </row>
    <row r="96" spans="1:5" x14ac:dyDescent="0.25">
      <c r="A96" t="s">
        <v>123</v>
      </c>
      <c r="B96">
        <v>578.70000000000005</v>
      </c>
      <c r="C96">
        <v>788.7</v>
      </c>
      <c r="D96">
        <v>24.884</v>
      </c>
      <c r="E96">
        <v>76.596000000000004</v>
      </c>
    </row>
    <row r="97" spans="1:5" x14ac:dyDescent="0.25">
      <c r="A97" t="s">
        <v>124</v>
      </c>
      <c r="B97">
        <v>584.9</v>
      </c>
      <c r="C97">
        <v>796.5</v>
      </c>
      <c r="D97">
        <v>24.763999999999999</v>
      </c>
      <c r="E97">
        <v>81.400000000000006</v>
      </c>
    </row>
    <row r="98" spans="1:5" x14ac:dyDescent="0.25">
      <c r="A98" t="s">
        <v>125</v>
      </c>
      <c r="B98">
        <v>567</v>
      </c>
      <c r="C98">
        <v>806.3</v>
      </c>
      <c r="D98">
        <v>23.632000000000001</v>
      </c>
      <c r="E98">
        <v>83.451999999999998</v>
      </c>
    </row>
    <row r="99" spans="1:5" x14ac:dyDescent="0.25">
      <c r="A99" t="s">
        <v>126</v>
      </c>
      <c r="B99">
        <v>569.4</v>
      </c>
      <c r="C99">
        <v>820</v>
      </c>
      <c r="D99">
        <v>23.952000000000002</v>
      </c>
      <c r="E99">
        <v>83.128</v>
      </c>
    </row>
    <row r="100" spans="1:5" x14ac:dyDescent="0.25">
      <c r="A100" t="s">
        <v>127</v>
      </c>
      <c r="B100">
        <v>586.5</v>
      </c>
      <c r="C100">
        <v>836.9</v>
      </c>
      <c r="D100">
        <v>25.152000000000001</v>
      </c>
      <c r="E100">
        <v>84.408000000000001</v>
      </c>
    </row>
    <row r="101" spans="1:5" x14ac:dyDescent="0.25">
      <c r="A101" t="s">
        <v>128</v>
      </c>
      <c r="B101">
        <v>575.79999999999995</v>
      </c>
      <c r="C101">
        <v>847.1</v>
      </c>
      <c r="D101">
        <v>26.475999999999999</v>
      </c>
      <c r="E101">
        <v>87.26</v>
      </c>
    </row>
    <row r="102" spans="1:5" x14ac:dyDescent="0.25">
      <c r="A102" t="s">
        <v>129</v>
      </c>
      <c r="B102">
        <v>579.1</v>
      </c>
      <c r="C102">
        <v>858.5</v>
      </c>
      <c r="D102">
        <v>27.744</v>
      </c>
      <c r="E102">
        <v>85.075999999999993</v>
      </c>
    </row>
    <row r="103" spans="1:5" x14ac:dyDescent="0.25">
      <c r="A103" t="s">
        <v>130</v>
      </c>
      <c r="B103">
        <v>581</v>
      </c>
      <c r="C103">
        <v>871.9</v>
      </c>
      <c r="D103">
        <v>28.027999999999999</v>
      </c>
      <c r="E103">
        <v>84.26</v>
      </c>
    </row>
    <row r="104" spans="1:5" x14ac:dyDescent="0.25">
      <c r="A104" t="s">
        <v>131</v>
      </c>
      <c r="B104">
        <v>579.29999999999995</v>
      </c>
      <c r="C104">
        <v>876.3</v>
      </c>
      <c r="D104">
        <v>26.448</v>
      </c>
      <c r="E104">
        <v>86.52</v>
      </c>
    </row>
    <row r="105" spans="1:5" x14ac:dyDescent="0.25">
      <c r="A105" t="s">
        <v>132</v>
      </c>
      <c r="B105">
        <v>567.29999999999995</v>
      </c>
      <c r="C105">
        <v>884.3</v>
      </c>
      <c r="D105">
        <v>26.815999999999999</v>
      </c>
      <c r="E105">
        <v>84.132000000000005</v>
      </c>
    </row>
    <row r="106" spans="1:5" x14ac:dyDescent="0.25">
      <c r="A106" t="s">
        <v>133</v>
      </c>
      <c r="B106">
        <v>579.79999999999995</v>
      </c>
      <c r="C106">
        <v>891.5</v>
      </c>
      <c r="D106">
        <v>29.135999999999999</v>
      </c>
      <c r="E106">
        <v>88.328000000000003</v>
      </c>
    </row>
    <row r="107" spans="1:5" x14ac:dyDescent="0.25">
      <c r="A107" t="s">
        <v>134</v>
      </c>
      <c r="B107">
        <v>582.1</v>
      </c>
      <c r="C107">
        <v>905.5</v>
      </c>
      <c r="D107">
        <v>27.904</v>
      </c>
      <c r="E107">
        <v>89.123999999999995</v>
      </c>
    </row>
    <row r="108" spans="1:5" x14ac:dyDescent="0.25">
      <c r="A108" t="s">
        <v>135</v>
      </c>
      <c r="B108">
        <v>577.79999999999995</v>
      </c>
      <c r="C108">
        <v>919</v>
      </c>
      <c r="D108">
        <v>27.116</v>
      </c>
      <c r="E108">
        <v>88.028000000000006</v>
      </c>
    </row>
    <row r="109" spans="1:5" x14ac:dyDescent="0.25">
      <c r="A109" t="s">
        <v>136</v>
      </c>
      <c r="B109">
        <v>576.9</v>
      </c>
      <c r="C109">
        <v>938.8</v>
      </c>
      <c r="D109">
        <v>28.72</v>
      </c>
      <c r="E109">
        <v>86.408000000000001</v>
      </c>
    </row>
    <row r="110" spans="1:5" x14ac:dyDescent="0.25">
      <c r="A110" t="s">
        <v>137</v>
      </c>
      <c r="B110">
        <v>570.70000000000005</v>
      </c>
      <c r="C110">
        <v>945.3</v>
      </c>
      <c r="D110">
        <v>28.4</v>
      </c>
      <c r="E110">
        <v>88.62</v>
      </c>
    </row>
    <row r="111" spans="1:5" x14ac:dyDescent="0.25">
      <c r="A111" t="s">
        <v>138</v>
      </c>
      <c r="B111">
        <v>587.20000000000005</v>
      </c>
      <c r="C111">
        <v>955.4</v>
      </c>
      <c r="D111">
        <v>29.015999999999998</v>
      </c>
      <c r="E111">
        <v>89.275999999999996</v>
      </c>
    </row>
    <row r="112" spans="1:5" x14ac:dyDescent="0.25">
      <c r="A112" t="s">
        <v>139</v>
      </c>
      <c r="B112">
        <v>586</v>
      </c>
      <c r="C112">
        <v>969.2</v>
      </c>
      <c r="D112">
        <v>29.084</v>
      </c>
      <c r="E112">
        <v>90.391999999999996</v>
      </c>
    </row>
    <row r="113" spans="1:5" x14ac:dyDescent="0.25">
      <c r="A113" t="s">
        <v>140</v>
      </c>
      <c r="B113">
        <v>589.20000000000005</v>
      </c>
      <c r="C113">
        <v>985.6</v>
      </c>
      <c r="D113">
        <v>28.744</v>
      </c>
      <c r="E113">
        <v>94.915999999999997</v>
      </c>
    </row>
    <row r="114" spans="1:5" x14ac:dyDescent="0.25">
      <c r="A114" t="s">
        <v>141</v>
      </c>
      <c r="B114">
        <v>572.20000000000005</v>
      </c>
      <c r="C114">
        <v>995.9</v>
      </c>
      <c r="D114">
        <v>27.052</v>
      </c>
      <c r="E114">
        <v>97.855999999999995</v>
      </c>
    </row>
    <row r="115" spans="1:5" x14ac:dyDescent="0.25">
      <c r="A115" t="s">
        <v>142</v>
      </c>
      <c r="B115">
        <v>587.1</v>
      </c>
      <c r="C115">
        <v>1016.6</v>
      </c>
      <c r="D115">
        <v>27.335999999999999</v>
      </c>
      <c r="E115">
        <v>95.391999999999996</v>
      </c>
    </row>
    <row r="116" spans="1:5" x14ac:dyDescent="0.25">
      <c r="A116" t="s">
        <v>143</v>
      </c>
      <c r="B116">
        <v>588.6</v>
      </c>
      <c r="C116">
        <v>1038.5999999999999</v>
      </c>
      <c r="D116">
        <v>29.103999999999999</v>
      </c>
      <c r="E116">
        <v>99.54</v>
      </c>
    </row>
    <row r="117" spans="1:5" x14ac:dyDescent="0.25">
      <c r="A117" t="s">
        <v>144</v>
      </c>
      <c r="B117">
        <v>594.20000000000005</v>
      </c>
      <c r="C117">
        <v>1053.2</v>
      </c>
      <c r="D117">
        <v>31.231999999999999</v>
      </c>
      <c r="E117">
        <v>103.048</v>
      </c>
    </row>
    <row r="118" spans="1:5" x14ac:dyDescent="0.25">
      <c r="A118" t="s">
        <v>145</v>
      </c>
      <c r="B118">
        <v>595.1</v>
      </c>
      <c r="C118">
        <v>1074</v>
      </c>
      <c r="D118">
        <v>27.78</v>
      </c>
      <c r="E118">
        <v>107.6</v>
      </c>
    </row>
    <row r="119" spans="1:5" x14ac:dyDescent="0.25">
      <c r="A119" t="s">
        <v>146</v>
      </c>
      <c r="B119">
        <v>599.20000000000005</v>
      </c>
      <c r="C119">
        <v>1095.5</v>
      </c>
      <c r="D119">
        <v>32.192</v>
      </c>
      <c r="E119">
        <v>104.592</v>
      </c>
    </row>
    <row r="120" spans="1:5" x14ac:dyDescent="0.25">
      <c r="A120" t="s">
        <v>147</v>
      </c>
      <c r="B120">
        <v>614.20000000000005</v>
      </c>
      <c r="C120">
        <v>1119.8</v>
      </c>
      <c r="D120">
        <v>34.264000000000003</v>
      </c>
      <c r="E120">
        <v>109.672</v>
      </c>
    </row>
    <row r="121" spans="1:5" x14ac:dyDescent="0.25">
      <c r="A121" t="s">
        <v>148</v>
      </c>
      <c r="B121">
        <v>634.29999999999995</v>
      </c>
      <c r="C121">
        <v>1147.4000000000001</v>
      </c>
      <c r="D121">
        <v>34.124000000000002</v>
      </c>
      <c r="E121">
        <v>112.38</v>
      </c>
    </row>
    <row r="122" spans="1:5" x14ac:dyDescent="0.25">
      <c r="A122" t="s">
        <v>149</v>
      </c>
      <c r="B122">
        <v>619.4</v>
      </c>
      <c r="C122">
        <v>1170.5</v>
      </c>
      <c r="D122">
        <v>35.572000000000003</v>
      </c>
      <c r="E122">
        <v>109.648</v>
      </c>
    </row>
    <row r="123" spans="1:5" x14ac:dyDescent="0.25">
      <c r="A123" t="s">
        <v>150</v>
      </c>
      <c r="B123">
        <v>641.20000000000005</v>
      </c>
      <c r="C123">
        <v>1181.3</v>
      </c>
      <c r="D123">
        <v>36.04</v>
      </c>
      <c r="E123">
        <v>111.232</v>
      </c>
    </row>
    <row r="124" spans="1:5" x14ac:dyDescent="0.25">
      <c r="A124" t="s">
        <v>151</v>
      </c>
      <c r="B124">
        <v>633.6</v>
      </c>
      <c r="C124">
        <v>1198.5</v>
      </c>
      <c r="D124">
        <v>35.728000000000002</v>
      </c>
      <c r="E124">
        <v>114.108</v>
      </c>
    </row>
    <row r="125" spans="1:5" x14ac:dyDescent="0.25">
      <c r="A125" t="s">
        <v>152</v>
      </c>
      <c r="B125">
        <v>638.20000000000005</v>
      </c>
      <c r="C125">
        <v>1223.0999999999999</v>
      </c>
      <c r="D125">
        <v>39.26</v>
      </c>
      <c r="E125">
        <v>119.352</v>
      </c>
    </row>
    <row r="126" spans="1:5" x14ac:dyDescent="0.25">
      <c r="A126" t="s">
        <v>153</v>
      </c>
      <c r="B126">
        <v>653.29999999999995</v>
      </c>
      <c r="C126">
        <v>1253</v>
      </c>
      <c r="D126">
        <v>40.316000000000003</v>
      </c>
      <c r="E126">
        <v>124.61199999999999</v>
      </c>
    </row>
    <row r="127" spans="1:5" x14ac:dyDescent="0.25">
      <c r="A127" t="s">
        <v>154</v>
      </c>
      <c r="B127">
        <v>666.2</v>
      </c>
      <c r="C127">
        <v>1281.5</v>
      </c>
      <c r="D127">
        <v>43.008000000000003</v>
      </c>
      <c r="E127">
        <v>130.072</v>
      </c>
    </row>
    <row r="128" spans="1:5" x14ac:dyDescent="0.25">
      <c r="A128" t="s">
        <v>155</v>
      </c>
      <c r="B128">
        <v>674.4</v>
      </c>
      <c r="C128">
        <v>1279</v>
      </c>
      <c r="D128">
        <v>42.667999999999999</v>
      </c>
      <c r="E128">
        <v>125.136</v>
      </c>
    </row>
    <row r="129" spans="1:5" x14ac:dyDescent="0.25">
      <c r="A129" t="s">
        <v>156</v>
      </c>
      <c r="B129">
        <v>686.9</v>
      </c>
      <c r="C129">
        <v>1305.9000000000001</v>
      </c>
      <c r="D129">
        <v>43.008000000000003</v>
      </c>
      <c r="E129">
        <v>126.748</v>
      </c>
    </row>
    <row r="130" spans="1:5" x14ac:dyDescent="0.25">
      <c r="A130" t="s">
        <v>157</v>
      </c>
      <c r="B130">
        <v>714</v>
      </c>
      <c r="C130">
        <v>1326</v>
      </c>
      <c r="D130">
        <v>50.609000000000002</v>
      </c>
      <c r="E130">
        <v>131.75299999999999</v>
      </c>
    </row>
    <row r="131" spans="1:5" x14ac:dyDescent="0.25">
      <c r="A131" t="s">
        <v>158</v>
      </c>
      <c r="B131">
        <v>734.8</v>
      </c>
      <c r="C131">
        <v>1339.7</v>
      </c>
      <c r="D131">
        <v>45.405000000000001</v>
      </c>
      <c r="E131">
        <v>139.34800000000001</v>
      </c>
    </row>
    <row r="132" spans="1:5" x14ac:dyDescent="0.25">
      <c r="A132" t="s">
        <v>159</v>
      </c>
      <c r="B132">
        <v>748.4</v>
      </c>
      <c r="C132">
        <v>1352.9</v>
      </c>
      <c r="D132">
        <v>41.341999999999999</v>
      </c>
      <c r="E132">
        <v>141.404</v>
      </c>
    </row>
    <row r="133" spans="1:5" x14ac:dyDescent="0.25">
      <c r="A133" t="s">
        <v>160</v>
      </c>
      <c r="B133">
        <v>775.2</v>
      </c>
      <c r="C133">
        <v>1367</v>
      </c>
      <c r="D133">
        <v>44.814</v>
      </c>
      <c r="E133">
        <v>142.09299999999999</v>
      </c>
    </row>
    <row r="134" spans="1:5" x14ac:dyDescent="0.25">
      <c r="A134" t="s">
        <v>161</v>
      </c>
      <c r="B134">
        <v>792.7</v>
      </c>
      <c r="C134">
        <v>1379.3</v>
      </c>
      <c r="D134">
        <v>43.170999999999999</v>
      </c>
      <c r="E134">
        <v>145.22200000000001</v>
      </c>
    </row>
    <row r="135" spans="1:5" x14ac:dyDescent="0.25">
      <c r="A135" t="s">
        <v>162</v>
      </c>
      <c r="B135">
        <v>826</v>
      </c>
      <c r="C135">
        <v>1372.8</v>
      </c>
      <c r="D135">
        <v>48.719000000000001</v>
      </c>
      <c r="E135">
        <v>165.28</v>
      </c>
    </row>
    <row r="136" spans="1:5" x14ac:dyDescent="0.25">
      <c r="A136" t="s">
        <v>163</v>
      </c>
      <c r="B136">
        <v>833.3</v>
      </c>
      <c r="C136">
        <v>1387.2</v>
      </c>
      <c r="D136">
        <v>46.442999999999998</v>
      </c>
      <c r="E136">
        <v>155.37100000000001</v>
      </c>
    </row>
    <row r="137" spans="1:5" x14ac:dyDescent="0.25">
      <c r="A137" t="s">
        <v>164</v>
      </c>
      <c r="B137">
        <v>855.1</v>
      </c>
      <c r="C137">
        <v>1396</v>
      </c>
      <c r="D137">
        <v>45.506999999999998</v>
      </c>
      <c r="E137">
        <v>163.79400000000001</v>
      </c>
    </row>
    <row r="138" spans="1:5" x14ac:dyDescent="0.25">
      <c r="A138" t="s">
        <v>165</v>
      </c>
      <c r="B138">
        <v>871.8</v>
      </c>
      <c r="C138">
        <v>1414.8</v>
      </c>
      <c r="D138">
        <v>47.600999999999999</v>
      </c>
      <c r="E138">
        <v>150.22800000000001</v>
      </c>
    </row>
    <row r="139" spans="1:5" x14ac:dyDescent="0.25">
      <c r="A139" t="s">
        <v>166</v>
      </c>
      <c r="B139">
        <v>884.6</v>
      </c>
      <c r="C139">
        <v>1436.1</v>
      </c>
      <c r="D139">
        <v>44.213000000000001</v>
      </c>
      <c r="E139">
        <v>150.108</v>
      </c>
    </row>
    <row r="140" spans="1:5" x14ac:dyDescent="0.25">
      <c r="A140" t="s">
        <v>167</v>
      </c>
      <c r="B140">
        <v>902.5</v>
      </c>
      <c r="C140">
        <v>1453.9</v>
      </c>
      <c r="D140">
        <v>50.412999999999997</v>
      </c>
      <c r="E140">
        <v>155.07</v>
      </c>
    </row>
    <row r="141" spans="1:5" x14ac:dyDescent="0.25">
      <c r="A141" t="s">
        <v>168</v>
      </c>
      <c r="B141">
        <v>909.6</v>
      </c>
      <c r="C141">
        <v>1479.2</v>
      </c>
      <c r="D141">
        <v>44.947000000000003</v>
      </c>
      <c r="E141">
        <v>162.71799999999999</v>
      </c>
    </row>
    <row r="142" spans="1:5" x14ac:dyDescent="0.25">
      <c r="A142" t="s">
        <v>169</v>
      </c>
      <c r="B142">
        <v>931.8</v>
      </c>
      <c r="C142">
        <v>1494.3</v>
      </c>
      <c r="D142">
        <v>49.942999999999998</v>
      </c>
      <c r="E142">
        <v>157.69200000000001</v>
      </c>
    </row>
    <row r="143" spans="1:5" x14ac:dyDescent="0.25">
      <c r="A143" t="s">
        <v>170</v>
      </c>
      <c r="B143">
        <v>939.3</v>
      </c>
      <c r="C143">
        <v>1513</v>
      </c>
      <c r="D143">
        <v>51.171999999999997</v>
      </c>
      <c r="E143">
        <v>158.982</v>
      </c>
    </row>
    <row r="144" spans="1:5" x14ac:dyDescent="0.25">
      <c r="A144" t="s">
        <v>171</v>
      </c>
      <c r="B144">
        <v>956.4</v>
      </c>
      <c r="C144">
        <v>1538</v>
      </c>
      <c r="D144">
        <v>47.383000000000003</v>
      </c>
      <c r="E144">
        <v>162.81700000000001</v>
      </c>
    </row>
    <row r="145" spans="1:5" x14ac:dyDescent="0.25">
      <c r="A145" t="s">
        <v>172</v>
      </c>
      <c r="B145">
        <v>963.7</v>
      </c>
      <c r="C145">
        <v>1564.8</v>
      </c>
      <c r="D145">
        <v>49.225000000000001</v>
      </c>
      <c r="E145">
        <v>162.15600000000001</v>
      </c>
    </row>
    <row r="146" spans="1:5" x14ac:dyDescent="0.25">
      <c r="A146" t="s">
        <v>173</v>
      </c>
      <c r="B146">
        <v>997.1</v>
      </c>
      <c r="C146">
        <v>1583</v>
      </c>
      <c r="D146">
        <v>53.557000000000002</v>
      </c>
      <c r="E146">
        <v>164.04400000000001</v>
      </c>
    </row>
    <row r="147" spans="1:5" x14ac:dyDescent="0.25">
      <c r="A147" t="s">
        <v>174</v>
      </c>
      <c r="B147">
        <v>997.2</v>
      </c>
      <c r="C147">
        <v>1613.4</v>
      </c>
      <c r="D147">
        <v>53.237000000000002</v>
      </c>
      <c r="E147">
        <v>164.97</v>
      </c>
    </row>
    <row r="148" spans="1:5" x14ac:dyDescent="0.25">
      <c r="A148" t="s">
        <v>175</v>
      </c>
      <c r="B148">
        <v>995.4</v>
      </c>
      <c r="C148">
        <v>1634.8</v>
      </c>
      <c r="D148">
        <v>52.164999999999999</v>
      </c>
      <c r="E148">
        <v>161.167</v>
      </c>
    </row>
    <row r="149" spans="1:5" x14ac:dyDescent="0.25">
      <c r="A149" t="s">
        <v>176</v>
      </c>
      <c r="B149">
        <v>1015.1</v>
      </c>
      <c r="C149">
        <v>1659.4</v>
      </c>
      <c r="D149">
        <v>51.704000000000001</v>
      </c>
      <c r="E149">
        <v>157.041</v>
      </c>
    </row>
    <row r="150" spans="1:5" x14ac:dyDescent="0.25">
      <c r="A150" t="s">
        <v>177</v>
      </c>
      <c r="B150">
        <v>1017.5</v>
      </c>
      <c r="C150">
        <v>1700.9</v>
      </c>
      <c r="D150">
        <v>50.936999999999998</v>
      </c>
      <c r="E150">
        <v>158.18199999999999</v>
      </c>
    </row>
    <row r="151" spans="1:5" x14ac:dyDescent="0.25">
      <c r="A151" t="s">
        <v>178</v>
      </c>
      <c r="B151">
        <v>1042.5</v>
      </c>
      <c r="C151">
        <v>1727.5</v>
      </c>
      <c r="D151">
        <v>56.121000000000002</v>
      </c>
      <c r="E151">
        <v>168.798</v>
      </c>
    </row>
    <row r="152" spans="1:5" x14ac:dyDescent="0.25">
      <c r="A152" t="s">
        <v>179</v>
      </c>
      <c r="B152">
        <v>1058.8</v>
      </c>
      <c r="C152">
        <v>1749.9</v>
      </c>
      <c r="D152">
        <v>55.527999999999999</v>
      </c>
      <c r="E152">
        <v>165.68899999999999</v>
      </c>
    </row>
    <row r="153" spans="1:5" x14ac:dyDescent="0.25">
      <c r="A153" t="s">
        <v>180</v>
      </c>
      <c r="B153">
        <v>1085.3</v>
      </c>
      <c r="C153">
        <v>1779.8</v>
      </c>
      <c r="D153">
        <v>54.619</v>
      </c>
      <c r="E153">
        <v>162.87200000000001</v>
      </c>
    </row>
    <row r="154" spans="1:5" x14ac:dyDescent="0.25">
      <c r="A154" t="s">
        <v>181</v>
      </c>
      <c r="B154">
        <v>1111.2</v>
      </c>
      <c r="C154">
        <v>1798.5</v>
      </c>
      <c r="D154">
        <v>56.613</v>
      </c>
      <c r="E154">
        <v>165.40600000000001</v>
      </c>
    </row>
    <row r="155" spans="1:5" x14ac:dyDescent="0.25">
      <c r="A155" t="s">
        <v>182</v>
      </c>
      <c r="B155">
        <v>1146.5999999999999</v>
      </c>
      <c r="C155">
        <v>1825</v>
      </c>
      <c r="D155">
        <v>58.841999999999999</v>
      </c>
      <c r="E155">
        <v>167.70599999999999</v>
      </c>
    </row>
    <row r="156" spans="1:5" x14ac:dyDescent="0.25">
      <c r="A156" t="s">
        <v>183</v>
      </c>
      <c r="B156">
        <v>1170.2</v>
      </c>
      <c r="C156">
        <v>1858.8</v>
      </c>
      <c r="D156">
        <v>56.868000000000002</v>
      </c>
      <c r="E156">
        <v>163.74100000000001</v>
      </c>
    </row>
    <row r="157" spans="1:5" x14ac:dyDescent="0.25">
      <c r="A157" t="s">
        <v>184</v>
      </c>
      <c r="B157">
        <v>1179.8</v>
      </c>
      <c r="C157">
        <v>1842</v>
      </c>
      <c r="D157">
        <v>58.177</v>
      </c>
      <c r="E157">
        <v>170.095</v>
      </c>
    </row>
    <row r="158" spans="1:5" x14ac:dyDescent="0.25">
      <c r="A158" t="s">
        <v>185</v>
      </c>
      <c r="B158">
        <v>1185.2</v>
      </c>
      <c r="C158">
        <v>1836.8</v>
      </c>
      <c r="D158">
        <v>58.334000000000003</v>
      </c>
      <c r="E158">
        <v>164.15600000000001</v>
      </c>
    </row>
    <row r="159" spans="1:5" x14ac:dyDescent="0.25">
      <c r="A159" t="s">
        <v>186</v>
      </c>
      <c r="B159">
        <v>1213.5</v>
      </c>
      <c r="C159">
        <v>1857</v>
      </c>
      <c r="D159">
        <v>59.643000000000001</v>
      </c>
      <c r="E159">
        <v>199.23599999999999</v>
      </c>
    </row>
    <row r="160" spans="1:5" x14ac:dyDescent="0.25">
      <c r="A160" t="s">
        <v>187</v>
      </c>
      <c r="B160">
        <v>1228.3</v>
      </c>
      <c r="C160">
        <v>1863.8</v>
      </c>
      <c r="D160">
        <v>67.126000000000005</v>
      </c>
      <c r="E160">
        <v>201.476</v>
      </c>
    </row>
    <row r="161" spans="1:5" x14ac:dyDescent="0.25">
      <c r="A161" t="s">
        <v>188</v>
      </c>
      <c r="B161">
        <v>1256.2</v>
      </c>
      <c r="C161">
        <v>1864.6</v>
      </c>
      <c r="D161">
        <v>68.543000000000006</v>
      </c>
      <c r="E161">
        <v>210.15600000000001</v>
      </c>
    </row>
    <row r="162" spans="1:5" x14ac:dyDescent="0.25">
      <c r="A162" t="s">
        <v>189</v>
      </c>
      <c r="B162">
        <v>1278.4000000000001</v>
      </c>
      <c r="C162">
        <v>1855.5</v>
      </c>
      <c r="D162">
        <v>64.721000000000004</v>
      </c>
      <c r="E162">
        <v>224.35599999999999</v>
      </c>
    </row>
    <row r="163" spans="1:5" x14ac:dyDescent="0.25">
      <c r="A163" t="s">
        <v>190</v>
      </c>
      <c r="B163">
        <v>1305</v>
      </c>
      <c r="C163">
        <v>1860.7</v>
      </c>
      <c r="D163">
        <v>73.736999999999995</v>
      </c>
      <c r="E163">
        <v>220.14400000000001</v>
      </c>
    </row>
    <row r="164" spans="1:5" x14ac:dyDescent="0.25">
      <c r="A164" t="s">
        <v>191</v>
      </c>
      <c r="B164">
        <v>1304.3</v>
      </c>
      <c r="C164">
        <v>1854</v>
      </c>
      <c r="D164">
        <v>74.820999999999998</v>
      </c>
      <c r="E164">
        <v>234.10900000000001</v>
      </c>
    </row>
    <row r="165" spans="1:5" x14ac:dyDescent="0.25">
      <c r="A165" t="s">
        <v>192</v>
      </c>
      <c r="B165">
        <v>1312.9</v>
      </c>
      <c r="C165">
        <v>1851.4</v>
      </c>
      <c r="D165">
        <v>75.022000000000006</v>
      </c>
      <c r="E165">
        <v>216.791</v>
      </c>
    </row>
    <row r="166" spans="1:5" x14ac:dyDescent="0.25">
      <c r="A166" t="s">
        <v>193</v>
      </c>
      <c r="B166">
        <v>1306</v>
      </c>
      <c r="C166">
        <v>1849.8</v>
      </c>
      <c r="D166">
        <v>70.503</v>
      </c>
      <c r="E166">
        <v>218.05500000000001</v>
      </c>
    </row>
    <row r="167" spans="1:5" x14ac:dyDescent="0.25">
      <c r="A167" t="s">
        <v>194</v>
      </c>
      <c r="B167">
        <v>1312.7</v>
      </c>
      <c r="C167">
        <v>1855.5</v>
      </c>
      <c r="D167">
        <v>69.144999999999996</v>
      </c>
      <c r="E167">
        <v>226.20400000000001</v>
      </c>
    </row>
    <row r="168" spans="1:5" x14ac:dyDescent="0.25">
      <c r="A168" t="s">
        <v>195</v>
      </c>
      <c r="B168">
        <v>1288.7</v>
      </c>
      <c r="C168">
        <v>1848.3</v>
      </c>
      <c r="D168">
        <v>65.915999999999997</v>
      </c>
      <c r="E168">
        <v>210.56100000000001</v>
      </c>
    </row>
    <row r="169" spans="1:5" x14ac:dyDescent="0.25">
      <c r="A169" t="s">
        <v>196</v>
      </c>
      <c r="B169">
        <v>1291.7</v>
      </c>
      <c r="C169">
        <v>1839.1</v>
      </c>
      <c r="D169">
        <v>70.531000000000006</v>
      </c>
      <c r="E169">
        <v>198.40899999999999</v>
      </c>
    </row>
    <row r="170" spans="1:5" x14ac:dyDescent="0.25">
      <c r="A170" t="s">
        <v>197</v>
      </c>
      <c r="B170">
        <v>1296.0999999999999</v>
      </c>
      <c r="C170">
        <v>1847.9</v>
      </c>
      <c r="D170">
        <v>67.106999999999999</v>
      </c>
      <c r="E170">
        <v>195.452</v>
      </c>
    </row>
    <row r="171" spans="1:5" x14ac:dyDescent="0.25">
      <c r="A171" t="s">
        <v>198</v>
      </c>
      <c r="B171">
        <v>1288.5999999999999</v>
      </c>
      <c r="C171">
        <v>1841.8</v>
      </c>
      <c r="D171">
        <v>67.67</v>
      </c>
      <c r="E171">
        <v>185.57599999999999</v>
      </c>
    </row>
    <row r="172" spans="1:5" x14ac:dyDescent="0.25">
      <c r="A172" t="s">
        <v>199</v>
      </c>
      <c r="B172">
        <v>1293.8</v>
      </c>
      <c r="C172">
        <v>1845.3</v>
      </c>
      <c r="D172">
        <v>65.88</v>
      </c>
      <c r="E172">
        <v>189.46</v>
      </c>
    </row>
    <row r="173" spans="1:5" x14ac:dyDescent="0.25">
      <c r="A173" t="s">
        <v>200</v>
      </c>
      <c r="B173">
        <v>1269.5999999999999</v>
      </c>
      <c r="C173">
        <v>1862.7</v>
      </c>
      <c r="D173">
        <v>65.507000000000005</v>
      </c>
      <c r="E173">
        <v>188.63800000000001</v>
      </c>
    </row>
    <row r="174" spans="1:5" x14ac:dyDescent="0.25">
      <c r="A174" t="s">
        <v>201</v>
      </c>
      <c r="B174">
        <v>1240.0999999999999</v>
      </c>
      <c r="C174">
        <v>1883.4</v>
      </c>
      <c r="D174">
        <v>67.563999999999993</v>
      </c>
      <c r="E174">
        <v>181.55</v>
      </c>
    </row>
    <row r="175" spans="1:5" x14ac:dyDescent="0.25">
      <c r="A175" t="s">
        <v>202</v>
      </c>
      <c r="B175">
        <v>1232.5999999999999</v>
      </c>
      <c r="C175">
        <v>1898.6</v>
      </c>
      <c r="D175">
        <v>63.978999999999999</v>
      </c>
      <c r="E175">
        <v>188.31299999999999</v>
      </c>
    </row>
    <row r="176" spans="1:5" x14ac:dyDescent="0.25">
      <c r="A176" t="s">
        <v>203</v>
      </c>
      <c r="B176">
        <v>1219.5999999999999</v>
      </c>
      <c r="C176">
        <v>1915.6</v>
      </c>
      <c r="D176">
        <v>68.013999999999996</v>
      </c>
      <c r="E176">
        <v>184.721</v>
      </c>
    </row>
    <row r="177" spans="1:5" x14ac:dyDescent="0.25">
      <c r="A177" t="s">
        <v>204</v>
      </c>
      <c r="B177">
        <v>1217.3</v>
      </c>
      <c r="C177">
        <v>1923.3</v>
      </c>
      <c r="D177">
        <v>65.742000000000004</v>
      </c>
      <c r="E177">
        <v>177.31800000000001</v>
      </c>
    </row>
    <row r="178" spans="1:5" x14ac:dyDescent="0.25">
      <c r="A178" t="s">
        <v>205</v>
      </c>
      <c r="B178">
        <v>1212.9000000000001</v>
      </c>
      <c r="C178">
        <v>1926.1</v>
      </c>
      <c r="D178">
        <v>65.275999999999996</v>
      </c>
      <c r="E178">
        <v>176.21</v>
      </c>
    </row>
    <row r="179" spans="1:5" x14ac:dyDescent="0.25">
      <c r="A179" t="s">
        <v>206</v>
      </c>
      <c r="B179">
        <v>1211</v>
      </c>
      <c r="C179">
        <v>1943.4</v>
      </c>
      <c r="D179">
        <v>67.164000000000001</v>
      </c>
      <c r="E179">
        <v>184.72499999999999</v>
      </c>
    </row>
    <row r="180" spans="1:5" x14ac:dyDescent="0.25">
      <c r="A180" t="s">
        <v>207</v>
      </c>
      <c r="B180">
        <v>1230.5999999999999</v>
      </c>
      <c r="C180">
        <v>1961.1</v>
      </c>
      <c r="D180">
        <v>68.84</v>
      </c>
      <c r="E180">
        <v>178.7</v>
      </c>
    </row>
    <row r="181" spans="1:5" x14ac:dyDescent="0.25">
      <c r="A181" t="s">
        <v>208</v>
      </c>
      <c r="B181">
        <v>1213.7</v>
      </c>
      <c r="C181">
        <v>1975.5</v>
      </c>
      <c r="D181">
        <v>61.402999999999999</v>
      </c>
      <c r="E181">
        <v>173.18899999999999</v>
      </c>
    </row>
    <row r="182" spans="1:5" x14ac:dyDescent="0.25">
      <c r="A182" t="s">
        <v>209</v>
      </c>
      <c r="B182">
        <v>1216.2</v>
      </c>
      <c r="C182">
        <v>1971.7</v>
      </c>
      <c r="D182">
        <v>63.533999999999999</v>
      </c>
      <c r="E182">
        <v>172.61199999999999</v>
      </c>
    </row>
    <row r="183" spans="1:5" x14ac:dyDescent="0.25">
      <c r="A183" t="s">
        <v>210</v>
      </c>
      <c r="B183">
        <v>1222.4000000000001</v>
      </c>
      <c r="C183">
        <v>2011.7</v>
      </c>
      <c r="D183">
        <v>62.906999999999996</v>
      </c>
      <c r="E183">
        <v>175.458</v>
      </c>
    </row>
    <row r="184" spans="1:5" x14ac:dyDescent="0.25">
      <c r="A184" t="s">
        <v>211</v>
      </c>
      <c r="B184">
        <v>1222.4000000000001</v>
      </c>
      <c r="C184">
        <v>2031.2</v>
      </c>
      <c r="D184">
        <v>66.760000000000005</v>
      </c>
      <c r="E184">
        <v>177.49100000000001</v>
      </c>
    </row>
    <row r="185" spans="1:5" x14ac:dyDescent="0.25">
      <c r="A185" t="s">
        <v>212</v>
      </c>
      <c r="B185">
        <v>1230.0999999999999</v>
      </c>
      <c r="C185">
        <v>2028.1</v>
      </c>
      <c r="D185">
        <v>64.462000000000003</v>
      </c>
      <c r="E185">
        <v>181.92599999999999</v>
      </c>
    </row>
    <row r="186" spans="1:5" x14ac:dyDescent="0.25">
      <c r="A186" t="s">
        <v>213</v>
      </c>
      <c r="B186">
        <v>1229.5999999999999</v>
      </c>
      <c r="C186">
        <v>2040.5</v>
      </c>
      <c r="D186">
        <v>66.301000000000002</v>
      </c>
      <c r="E186">
        <v>184.179</v>
      </c>
    </row>
    <row r="187" spans="1:5" x14ac:dyDescent="0.25">
      <c r="A187" t="s">
        <v>214</v>
      </c>
      <c r="B187">
        <v>1230</v>
      </c>
      <c r="C187">
        <v>2059.6</v>
      </c>
      <c r="D187">
        <v>67.191000000000003</v>
      </c>
      <c r="E187">
        <v>182.756</v>
      </c>
    </row>
    <row r="188" spans="1:5" x14ac:dyDescent="0.25">
      <c r="A188" t="s">
        <v>215</v>
      </c>
      <c r="B188">
        <v>1241.3</v>
      </c>
      <c r="C188">
        <v>2073.9</v>
      </c>
      <c r="D188">
        <v>68.578000000000003</v>
      </c>
      <c r="E188">
        <v>184.833</v>
      </c>
    </row>
    <row r="189" spans="1:5" x14ac:dyDescent="0.25">
      <c r="A189" t="s">
        <v>216</v>
      </c>
      <c r="B189">
        <v>1248.5</v>
      </c>
      <c r="C189">
        <v>2088.8000000000002</v>
      </c>
      <c r="D189">
        <v>66.980999999999995</v>
      </c>
      <c r="E189">
        <v>184.92400000000001</v>
      </c>
    </row>
    <row r="190" spans="1:5" x14ac:dyDescent="0.25">
      <c r="A190" t="s">
        <v>217</v>
      </c>
      <c r="B190">
        <v>1249.0999999999999</v>
      </c>
      <c r="C190">
        <v>2104</v>
      </c>
      <c r="D190">
        <v>67.222999999999999</v>
      </c>
      <c r="E190">
        <v>186.23599999999999</v>
      </c>
    </row>
    <row r="191" spans="1:5" x14ac:dyDescent="0.25">
      <c r="A191" t="s">
        <v>218</v>
      </c>
      <c r="B191">
        <v>1259.9000000000001</v>
      </c>
      <c r="C191">
        <v>2110.6</v>
      </c>
      <c r="D191">
        <v>69.478999999999999</v>
      </c>
      <c r="E191">
        <v>187.99600000000001</v>
      </c>
    </row>
    <row r="192" spans="1:5" x14ac:dyDescent="0.25">
      <c r="A192" t="s">
        <v>219</v>
      </c>
      <c r="B192">
        <v>1264.5999999999999</v>
      </c>
      <c r="C192">
        <v>2134.3000000000002</v>
      </c>
      <c r="D192">
        <v>64.623999999999995</v>
      </c>
      <c r="E192">
        <v>187.46199999999999</v>
      </c>
    </row>
    <row r="193" spans="1:5" x14ac:dyDescent="0.25">
      <c r="A193" t="s">
        <v>220</v>
      </c>
      <c r="B193">
        <v>1290.7</v>
      </c>
      <c r="C193">
        <v>2175.4</v>
      </c>
      <c r="D193">
        <v>65.736999999999995</v>
      </c>
      <c r="E193">
        <v>190.92</v>
      </c>
    </row>
    <row r="194" spans="1:5" x14ac:dyDescent="0.25">
      <c r="A194" t="s">
        <v>221</v>
      </c>
      <c r="B194">
        <v>1316.2</v>
      </c>
      <c r="C194">
        <v>2197.6999999999998</v>
      </c>
      <c r="D194">
        <v>65.069000000000003</v>
      </c>
      <c r="E194">
        <v>192.09899999999999</v>
      </c>
    </row>
    <row r="195" spans="1:5" x14ac:dyDescent="0.25">
      <c r="A195" t="s">
        <v>222</v>
      </c>
      <c r="B195">
        <v>1334.7</v>
      </c>
      <c r="C195">
        <v>2236</v>
      </c>
      <c r="D195">
        <v>65.826999999999998</v>
      </c>
      <c r="E195">
        <v>191.18299999999999</v>
      </c>
    </row>
    <row r="196" spans="1:5" x14ac:dyDescent="0.25">
      <c r="A196" t="s">
        <v>223</v>
      </c>
      <c r="B196">
        <v>1358.9</v>
      </c>
      <c r="C196">
        <v>2267.1999999999998</v>
      </c>
      <c r="D196">
        <v>70.346000000000004</v>
      </c>
      <c r="E196">
        <v>190.548</v>
      </c>
    </row>
    <row r="197" spans="1:5" x14ac:dyDescent="0.25">
      <c r="A197" t="s">
        <v>224</v>
      </c>
      <c r="B197">
        <v>1375.4</v>
      </c>
      <c r="C197">
        <v>2275.5</v>
      </c>
      <c r="D197">
        <v>66.262</v>
      </c>
      <c r="E197">
        <v>198.179</v>
      </c>
    </row>
    <row r="198" spans="1:5" x14ac:dyDescent="0.25">
      <c r="A198" t="s">
        <v>225</v>
      </c>
      <c r="B198">
        <v>1403.2</v>
      </c>
      <c r="C198">
        <v>2299.8000000000002</v>
      </c>
      <c r="D198">
        <v>67.563999999999993</v>
      </c>
      <c r="E198">
        <v>185.83199999999999</v>
      </c>
    </row>
    <row r="199" spans="1:5" x14ac:dyDescent="0.25">
      <c r="A199" t="s">
        <v>226</v>
      </c>
      <c r="B199">
        <v>1408</v>
      </c>
      <c r="C199">
        <v>2353.1999999999998</v>
      </c>
      <c r="D199">
        <v>67.513999999999996</v>
      </c>
      <c r="E199">
        <v>196.50399999999999</v>
      </c>
    </row>
    <row r="200" spans="1:5" x14ac:dyDescent="0.25">
      <c r="A200" t="s">
        <v>227</v>
      </c>
      <c r="B200">
        <v>1426.9</v>
      </c>
      <c r="C200">
        <v>2388</v>
      </c>
      <c r="D200">
        <v>70.83</v>
      </c>
      <c r="E200">
        <v>190.114</v>
      </c>
    </row>
    <row r="201" spans="1:5" x14ac:dyDescent="0.25">
      <c r="A201" t="s">
        <v>228</v>
      </c>
      <c r="B201">
        <v>1439.9</v>
      </c>
      <c r="C201">
        <v>2425.1</v>
      </c>
      <c r="D201">
        <v>72.497</v>
      </c>
      <c r="E201">
        <v>208.815</v>
      </c>
    </row>
    <row r="202" spans="1:5" x14ac:dyDescent="0.25">
      <c r="A202" t="s">
        <v>229</v>
      </c>
      <c r="B202">
        <v>1459.3</v>
      </c>
      <c r="C202">
        <v>2483.6999999999998</v>
      </c>
      <c r="D202">
        <v>75.649000000000001</v>
      </c>
      <c r="E202">
        <v>212.11</v>
      </c>
    </row>
    <row r="203" spans="1:5" x14ac:dyDescent="0.25">
      <c r="A203" t="s">
        <v>230</v>
      </c>
      <c r="B203">
        <v>1567.7</v>
      </c>
      <c r="C203">
        <v>2458.1999999999998</v>
      </c>
      <c r="D203">
        <v>75.483999999999995</v>
      </c>
      <c r="E203">
        <v>321.19400000000002</v>
      </c>
    </row>
    <row r="204" spans="1:5" x14ac:dyDescent="0.25">
      <c r="A204" t="s">
        <v>231</v>
      </c>
      <c r="B204">
        <v>1526.5</v>
      </c>
      <c r="C204">
        <v>2475.1</v>
      </c>
      <c r="D204">
        <v>79.444000000000003</v>
      </c>
      <c r="E204">
        <v>295.42</v>
      </c>
    </row>
    <row r="205" spans="1:5" x14ac:dyDescent="0.25">
      <c r="A205" t="s">
        <v>232</v>
      </c>
      <c r="B205">
        <v>1538.6</v>
      </c>
      <c r="C205">
        <v>2489.4</v>
      </c>
      <c r="D205">
        <v>75.742999999999995</v>
      </c>
      <c r="E205">
        <v>293.01600000000002</v>
      </c>
    </row>
    <row r="206" spans="1:5" x14ac:dyDescent="0.25">
      <c r="A206" t="s">
        <v>233</v>
      </c>
      <c r="B206">
        <v>1613.4</v>
      </c>
      <c r="C206">
        <v>2534.1999999999998</v>
      </c>
      <c r="D206">
        <v>73.183000000000007</v>
      </c>
      <c r="E206">
        <v>318.27100000000002</v>
      </c>
    </row>
    <row r="207" spans="1:5" x14ac:dyDescent="0.25">
      <c r="A207" t="s">
        <v>234</v>
      </c>
      <c r="B207">
        <v>1597.4</v>
      </c>
      <c r="C207">
        <v>2572.6</v>
      </c>
      <c r="D207">
        <v>74.421000000000006</v>
      </c>
      <c r="E207">
        <v>354.85399999999998</v>
      </c>
    </row>
    <row r="208" spans="1:5" x14ac:dyDescent="0.25">
      <c r="A208" t="s">
        <v>235</v>
      </c>
      <c r="B208">
        <v>1585</v>
      </c>
      <c r="C208">
        <v>2629</v>
      </c>
      <c r="D208">
        <v>70.334000000000003</v>
      </c>
      <c r="E208">
        <v>373.11799999999999</v>
      </c>
    </row>
    <row r="209" spans="1:5" x14ac:dyDescent="0.25">
      <c r="A209" t="s">
        <v>236</v>
      </c>
      <c r="B209">
        <v>1616.9</v>
      </c>
      <c r="C209">
        <v>2665.4</v>
      </c>
      <c r="D209">
        <v>72.707999999999998</v>
      </c>
      <c r="E209">
        <v>399.43985199999997</v>
      </c>
    </row>
    <row r="210" spans="1:5" x14ac:dyDescent="0.25">
      <c r="A210" t="s">
        <v>237</v>
      </c>
      <c r="B210">
        <v>1606.5</v>
      </c>
      <c r="C210">
        <v>2726.1</v>
      </c>
      <c r="D210">
        <v>75.024000000000001</v>
      </c>
      <c r="E210">
        <v>430.7982748</v>
      </c>
    </row>
    <row r="211" spans="1:5" x14ac:dyDescent="0.25">
      <c r="A211" t="s">
        <v>238</v>
      </c>
      <c r="B211">
        <v>1622.1</v>
      </c>
      <c r="C211">
        <v>2815.5</v>
      </c>
      <c r="D211">
        <v>75.203000000000003</v>
      </c>
      <c r="E211">
        <v>500.333032</v>
      </c>
    </row>
    <row r="212" spans="1:5" x14ac:dyDescent="0.25">
      <c r="A212" t="s">
        <v>239</v>
      </c>
      <c r="B212">
        <v>1641.4</v>
      </c>
      <c r="C212">
        <v>2838.7</v>
      </c>
      <c r="D212">
        <v>75.203000000000003</v>
      </c>
      <c r="E212">
        <v>483.13586800000002</v>
      </c>
    </row>
    <row r="213" spans="1:5" x14ac:dyDescent="0.25">
      <c r="A213" t="s">
        <v>240</v>
      </c>
      <c r="B213">
        <v>1694.2</v>
      </c>
      <c r="C213">
        <v>2870.6</v>
      </c>
      <c r="D213">
        <v>76.022000000000006</v>
      </c>
      <c r="E213">
        <v>450.110928</v>
      </c>
    </row>
    <row r="214" spans="1:5" x14ac:dyDescent="0.25">
      <c r="A214" t="s">
        <v>241</v>
      </c>
      <c r="B214">
        <v>1731.6</v>
      </c>
      <c r="C214">
        <v>2893</v>
      </c>
      <c r="D214">
        <v>76.022000000000006</v>
      </c>
      <c r="E214">
        <v>441.01454319999999</v>
      </c>
    </row>
    <row r="215" spans="1:5" x14ac:dyDescent="0.25">
      <c r="A215" t="s">
        <v>242</v>
      </c>
      <c r="B215">
        <v>1741.8</v>
      </c>
      <c r="C215">
        <v>2904.1</v>
      </c>
      <c r="D215">
        <v>76.022000000000006</v>
      </c>
      <c r="E215">
        <v>433.78172000000001</v>
      </c>
    </row>
    <row r="216" spans="1:5" x14ac:dyDescent="0.25">
      <c r="A216" t="s">
        <v>243</v>
      </c>
      <c r="B216">
        <v>1780.9</v>
      </c>
      <c r="C216">
        <v>2975.5</v>
      </c>
      <c r="D216">
        <v>76.022000000000006</v>
      </c>
      <c r="E216">
        <v>417.68194399999999</v>
      </c>
    </row>
    <row r="217" spans="1:5" x14ac:dyDescent="0.25">
      <c r="A217" t="s">
        <v>244</v>
      </c>
      <c r="B217">
        <v>1796.2</v>
      </c>
      <c r="C217">
        <v>3019</v>
      </c>
      <c r="D217">
        <v>77.680999999999997</v>
      </c>
      <c r="E217">
        <v>432.29994399999998</v>
      </c>
    </row>
    <row r="218" spans="1:5" x14ac:dyDescent="0.25">
      <c r="A218" t="s">
        <v>245</v>
      </c>
      <c r="B218">
        <v>1810.3</v>
      </c>
      <c r="C218">
        <v>3070.7</v>
      </c>
      <c r="D218">
        <v>77.680999999999997</v>
      </c>
      <c r="E218">
        <v>434.70694400000002</v>
      </c>
    </row>
    <row r="219" spans="1:5" x14ac:dyDescent="0.25">
      <c r="A219" t="s">
        <v>246</v>
      </c>
      <c r="B219">
        <v>1842.2</v>
      </c>
      <c r="C219">
        <v>3100.9</v>
      </c>
      <c r="D219">
        <v>77.680999999999997</v>
      </c>
      <c r="E219">
        <v>440.59710899999999</v>
      </c>
    </row>
    <row r="220" spans="1:5" x14ac:dyDescent="0.25">
      <c r="A220" t="s">
        <v>247</v>
      </c>
      <c r="B220">
        <v>1893.4</v>
      </c>
      <c r="C220">
        <v>3141.6</v>
      </c>
      <c r="D220">
        <v>77.680999999999997</v>
      </c>
      <c r="E220">
        <v>461.92732999999998</v>
      </c>
    </row>
    <row r="221" spans="1:5" x14ac:dyDescent="0.25">
      <c r="A221" t="s">
        <v>248</v>
      </c>
      <c r="B221">
        <v>1872.3925030308501</v>
      </c>
      <c r="C221">
        <v>3175.98175838004</v>
      </c>
      <c r="D221">
        <v>79.275000000000006</v>
      </c>
      <c r="E221">
        <v>467.08702588368698</v>
      </c>
    </row>
    <row r="222" spans="1:5" x14ac:dyDescent="0.25">
      <c r="A222" t="s">
        <v>249</v>
      </c>
      <c r="B222">
        <v>1878.0448865999999</v>
      </c>
      <c r="C222">
        <v>3206.0957474090501</v>
      </c>
      <c r="D222">
        <v>79.275000000000006</v>
      </c>
      <c r="E222">
        <v>450.66879697830399</v>
      </c>
    </row>
    <row r="223" spans="1:5" x14ac:dyDescent="0.25">
      <c r="A223" t="s">
        <v>250</v>
      </c>
      <c r="B223">
        <v>1883.6259232867801</v>
      </c>
      <c r="C223">
        <v>3232.3656708385702</v>
      </c>
      <c r="D223">
        <v>75.203000000000003</v>
      </c>
      <c r="E223">
        <v>446.41220857016901</v>
      </c>
    </row>
    <row r="224" spans="1:5" x14ac:dyDescent="0.25">
      <c r="A224" t="s">
        <v>251</v>
      </c>
      <c r="B224">
        <v>1889.08350979391</v>
      </c>
      <c r="C224">
        <v>3261.90611278909</v>
      </c>
      <c r="D224">
        <v>75.203000000000003</v>
      </c>
      <c r="E224">
        <v>449.361288</v>
      </c>
    </row>
    <row r="225" spans="1:5" x14ac:dyDescent="0.25">
      <c r="A225" t="s">
        <v>252</v>
      </c>
      <c r="B225">
        <v>1894.77691976033</v>
      </c>
      <c r="C225">
        <v>3292.5494046215599</v>
      </c>
      <c r="D225">
        <v>75.203000000000003</v>
      </c>
      <c r="E225">
        <v>448.45372699103399</v>
      </c>
    </row>
    <row r="226" spans="1:5" x14ac:dyDescent="0.25">
      <c r="A226" t="s">
        <v>253</v>
      </c>
      <c r="B226">
        <v>1904.67975232033</v>
      </c>
      <c r="C226">
        <v>3324.0646831366998</v>
      </c>
      <c r="D226">
        <v>75.203000000000003</v>
      </c>
      <c r="E226">
        <v>451.58735077743597</v>
      </c>
    </row>
    <row r="227" spans="1:5" x14ac:dyDescent="0.25">
      <c r="A227" t="s">
        <v>254</v>
      </c>
      <c r="B227">
        <v>1914.9530326377701</v>
      </c>
      <c r="C227">
        <v>3353.4480852062202</v>
      </c>
      <c r="D227">
        <v>75.203000000000003</v>
      </c>
      <c r="E227">
        <v>451.94885143297603</v>
      </c>
    </row>
    <row r="228" spans="1:5" x14ac:dyDescent="0.25">
      <c r="A228" t="s">
        <v>255</v>
      </c>
      <c r="B228">
        <v>1925.9644189016201</v>
      </c>
      <c r="C228">
        <v>3383.3851326141698</v>
      </c>
      <c r="D228">
        <v>75.203000000000003</v>
      </c>
      <c r="E228">
        <v>456.14453320000001</v>
      </c>
    </row>
    <row r="229" spans="1:5" x14ac:dyDescent="0.25">
      <c r="A229" t="s">
        <v>256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 t="s">
        <v>257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 t="s">
        <v>258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 t="s">
        <v>259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 t="s">
        <v>260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 t="s">
        <v>261</v>
      </c>
      <c r="B234">
        <v>0</v>
      </c>
      <c r="C234">
        <v>0</v>
      </c>
      <c r="D234">
        <v>0</v>
      </c>
      <c r="E234">
        <v>0</v>
      </c>
    </row>
    <row r="235" spans="1:5" x14ac:dyDescent="0.25">
      <c r="A235" t="s">
        <v>262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 t="s">
        <v>263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 t="s">
        <v>264</v>
      </c>
      <c r="B237">
        <v>0</v>
      </c>
      <c r="C237">
        <v>0</v>
      </c>
      <c r="D237">
        <v>0</v>
      </c>
      <c r="E237">
        <v>0</v>
      </c>
    </row>
    <row r="238" spans="1:5" x14ac:dyDescent="0.25">
      <c r="A238" t="s">
        <v>265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 t="s">
        <v>266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 t="s">
        <v>267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 t="s">
        <v>268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 t="s">
        <v>269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 t="s">
        <v>270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 t="s">
        <v>271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 t="s">
        <v>272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 t="s">
        <v>273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 t="s">
        <v>274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 t="s">
        <v>275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 t="s">
        <v>276</v>
      </c>
      <c r="B249">
        <v>0</v>
      </c>
      <c r="C249">
        <v>0</v>
      </c>
      <c r="D249">
        <v>0</v>
      </c>
      <c r="E249">
        <v>0</v>
      </c>
    </row>
    <row r="250" spans="1:5" x14ac:dyDescent="0.25">
      <c r="A250" t="s">
        <v>277</v>
      </c>
      <c r="B250">
        <v>0</v>
      </c>
      <c r="C250">
        <v>0</v>
      </c>
      <c r="D250">
        <v>0</v>
      </c>
      <c r="E250">
        <v>0</v>
      </c>
    </row>
    <row r="251" spans="1:5" x14ac:dyDescent="0.25">
      <c r="A251" t="s">
        <v>278</v>
      </c>
      <c r="B251">
        <v>0</v>
      </c>
      <c r="C251">
        <v>0</v>
      </c>
      <c r="D251">
        <v>0</v>
      </c>
      <c r="E251">
        <v>0</v>
      </c>
    </row>
    <row r="252" spans="1:5" x14ac:dyDescent="0.25">
      <c r="A252" t="s">
        <v>279</v>
      </c>
      <c r="B252">
        <v>0</v>
      </c>
      <c r="C252">
        <v>0</v>
      </c>
      <c r="D252">
        <v>0</v>
      </c>
      <c r="E252">
        <v>0</v>
      </c>
    </row>
    <row r="253" spans="1:5" x14ac:dyDescent="0.25">
      <c r="A253" t="s">
        <v>280</v>
      </c>
      <c r="B253">
        <v>0</v>
      </c>
      <c r="C253">
        <v>0</v>
      </c>
      <c r="D253">
        <v>0</v>
      </c>
      <c r="E253">
        <v>0</v>
      </c>
    </row>
    <row r="254" spans="1:5" x14ac:dyDescent="0.25">
      <c r="A254" t="s">
        <v>281</v>
      </c>
      <c r="B254">
        <v>0</v>
      </c>
      <c r="C254">
        <v>0</v>
      </c>
      <c r="D254">
        <v>0</v>
      </c>
      <c r="E254">
        <v>0</v>
      </c>
    </row>
    <row r="255" spans="1:5" x14ac:dyDescent="0.25">
      <c r="A255" t="s">
        <v>282</v>
      </c>
      <c r="B255">
        <v>0</v>
      </c>
      <c r="C255">
        <v>0</v>
      </c>
      <c r="D255">
        <v>0</v>
      </c>
      <c r="E255">
        <v>0</v>
      </c>
    </row>
    <row r="256" spans="1:5" x14ac:dyDescent="0.25">
      <c r="A256" t="s">
        <v>283</v>
      </c>
      <c r="B256">
        <v>0</v>
      </c>
      <c r="C256">
        <v>0</v>
      </c>
      <c r="D256">
        <v>0</v>
      </c>
      <c r="E256">
        <v>0</v>
      </c>
    </row>
    <row r="257" spans="1:5" x14ac:dyDescent="0.25">
      <c r="A257" t="s">
        <v>284</v>
      </c>
      <c r="B257">
        <v>0</v>
      </c>
      <c r="C257">
        <v>0</v>
      </c>
      <c r="D257">
        <v>0</v>
      </c>
      <c r="E257">
        <v>0</v>
      </c>
    </row>
    <row r="258" spans="1:5" x14ac:dyDescent="0.25">
      <c r="A258" t="s">
        <v>285</v>
      </c>
      <c r="B258">
        <v>0</v>
      </c>
      <c r="C258">
        <v>0</v>
      </c>
      <c r="D258">
        <v>0</v>
      </c>
      <c r="E258">
        <v>0</v>
      </c>
    </row>
    <row r="259" spans="1:5" x14ac:dyDescent="0.25">
      <c r="A259" t="s">
        <v>286</v>
      </c>
      <c r="B259">
        <v>0</v>
      </c>
      <c r="C259">
        <v>0</v>
      </c>
      <c r="D259">
        <v>0</v>
      </c>
      <c r="E259">
        <v>0</v>
      </c>
    </row>
    <row r="260" spans="1:5" x14ac:dyDescent="0.25">
      <c r="A260" t="s">
        <v>287</v>
      </c>
      <c r="B260">
        <v>0</v>
      </c>
      <c r="C260">
        <v>0</v>
      </c>
      <c r="D260">
        <v>0</v>
      </c>
      <c r="E260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2ABD-5A57-4831-9385-57C0ED2B01D0}">
  <dimension ref="A1:P260"/>
  <sheetViews>
    <sheetView workbookViewId="0">
      <selection activeCell="P8" sqref="P8"/>
    </sheetView>
  </sheetViews>
  <sheetFormatPr defaultRowHeight="15" x14ac:dyDescent="0.25"/>
  <cols>
    <col min="2" max="3" width="9.140625" customWidth="1"/>
    <col min="16" max="16" width="31.5703125" customWidth="1"/>
  </cols>
  <sheetData>
    <row r="1" spans="1:16" ht="90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288</v>
      </c>
    </row>
    <row r="2" spans="1:16" x14ac:dyDescent="0.25">
      <c r="A2" t="s">
        <v>29</v>
      </c>
      <c r="B2">
        <v>8.64</v>
      </c>
      <c r="C2">
        <v>2.1825000000000001</v>
      </c>
      <c r="D2">
        <v>0</v>
      </c>
      <c r="E2">
        <v>0</v>
      </c>
      <c r="F2">
        <v>0</v>
      </c>
      <c r="G2">
        <v>0.91349999999999998</v>
      </c>
      <c r="H2">
        <v>0.23265</v>
      </c>
      <c r="I2">
        <v>0</v>
      </c>
      <c r="J2">
        <v>0</v>
      </c>
      <c r="K2">
        <v>0</v>
      </c>
      <c r="L2">
        <v>0</v>
      </c>
      <c r="M2">
        <v>0</v>
      </c>
      <c r="N2">
        <v>1.575</v>
      </c>
      <c r="O2">
        <v>1.125</v>
      </c>
      <c r="P2">
        <f>SUM(B2:O2)</f>
        <v>14.66865</v>
      </c>
    </row>
    <row r="3" spans="1:16" x14ac:dyDescent="0.25">
      <c r="A3" t="s">
        <v>30</v>
      </c>
      <c r="B3">
        <v>19.079999999999998</v>
      </c>
      <c r="C3">
        <v>4.5</v>
      </c>
      <c r="D3">
        <v>0</v>
      </c>
      <c r="E3">
        <v>0</v>
      </c>
      <c r="F3">
        <v>0</v>
      </c>
      <c r="G3">
        <v>2.1419999999999999</v>
      </c>
      <c r="H3">
        <v>0.438525</v>
      </c>
      <c r="I3">
        <v>0</v>
      </c>
      <c r="J3">
        <v>0</v>
      </c>
      <c r="K3">
        <v>0</v>
      </c>
      <c r="L3">
        <v>0</v>
      </c>
      <c r="M3">
        <v>0</v>
      </c>
      <c r="N3">
        <v>3.1949999999999998</v>
      </c>
      <c r="O3">
        <v>2.3174999999999999</v>
      </c>
      <c r="P3">
        <f t="shared" ref="P3:P66" si="0">SUM(B3:O3)</f>
        <v>31.673024999999996</v>
      </c>
    </row>
    <row r="4" spans="1:16" x14ac:dyDescent="0.25">
      <c r="A4" t="s">
        <v>31</v>
      </c>
      <c r="B4">
        <v>29.204999999999998</v>
      </c>
      <c r="C4">
        <v>6.9749999999999996</v>
      </c>
      <c r="D4">
        <v>0</v>
      </c>
      <c r="E4">
        <v>0</v>
      </c>
      <c r="F4">
        <v>0</v>
      </c>
      <c r="G4">
        <v>2.9384999999999999</v>
      </c>
      <c r="H4">
        <v>0.62819999999999998</v>
      </c>
      <c r="I4">
        <v>0</v>
      </c>
      <c r="J4">
        <v>0</v>
      </c>
      <c r="K4">
        <v>0</v>
      </c>
      <c r="L4">
        <v>0</v>
      </c>
      <c r="M4">
        <v>0</v>
      </c>
      <c r="N4">
        <v>4.8375000000000004</v>
      </c>
      <c r="O4">
        <v>3.5775000000000001</v>
      </c>
      <c r="P4">
        <f t="shared" si="0"/>
        <v>48.161699999999996</v>
      </c>
    </row>
    <row r="5" spans="1:16" x14ac:dyDescent="0.25">
      <c r="A5" t="s">
        <v>32</v>
      </c>
      <c r="B5">
        <v>39.7575</v>
      </c>
      <c r="C5">
        <v>9.5850000000000009</v>
      </c>
      <c r="D5">
        <v>0</v>
      </c>
      <c r="E5">
        <v>0</v>
      </c>
      <c r="F5">
        <v>0</v>
      </c>
      <c r="G5">
        <v>3.762</v>
      </c>
      <c r="H5">
        <v>0.81269999999999998</v>
      </c>
      <c r="I5">
        <v>0</v>
      </c>
      <c r="J5">
        <v>0</v>
      </c>
      <c r="K5">
        <v>0</v>
      </c>
      <c r="L5">
        <v>0</v>
      </c>
      <c r="M5">
        <v>0</v>
      </c>
      <c r="N5">
        <v>6.5250000000000004</v>
      </c>
      <c r="O5">
        <v>4.9050000000000002</v>
      </c>
      <c r="P5">
        <f t="shared" si="0"/>
        <v>65.347200000000001</v>
      </c>
    </row>
    <row r="6" spans="1:16" x14ac:dyDescent="0.25">
      <c r="A6" t="s">
        <v>33</v>
      </c>
      <c r="B6">
        <v>41.805</v>
      </c>
      <c r="C6">
        <v>10.125</v>
      </c>
      <c r="D6">
        <v>0</v>
      </c>
      <c r="E6">
        <v>0</v>
      </c>
      <c r="F6">
        <v>0</v>
      </c>
      <c r="G6">
        <v>4.3920000000000003</v>
      </c>
      <c r="H6">
        <v>0.97042499999999998</v>
      </c>
      <c r="I6">
        <v>0</v>
      </c>
      <c r="J6">
        <v>0</v>
      </c>
      <c r="K6">
        <v>0</v>
      </c>
      <c r="L6">
        <v>0</v>
      </c>
      <c r="M6">
        <v>0</v>
      </c>
      <c r="N6">
        <v>6.7050000000000001</v>
      </c>
      <c r="O6">
        <v>5.1749999999999998</v>
      </c>
      <c r="P6">
        <f t="shared" si="0"/>
        <v>69.172425000000004</v>
      </c>
    </row>
    <row r="7" spans="1:16" x14ac:dyDescent="0.25">
      <c r="A7" t="s">
        <v>34</v>
      </c>
      <c r="B7">
        <v>43.424999999999997</v>
      </c>
      <c r="C7">
        <v>10.62</v>
      </c>
      <c r="D7">
        <v>0</v>
      </c>
      <c r="E7">
        <v>0</v>
      </c>
      <c r="F7">
        <v>0</v>
      </c>
      <c r="G7">
        <v>4.9859999999999998</v>
      </c>
      <c r="H7">
        <v>1.1333249999999999</v>
      </c>
      <c r="I7">
        <v>0</v>
      </c>
      <c r="J7">
        <v>0</v>
      </c>
      <c r="K7">
        <v>0</v>
      </c>
      <c r="L7">
        <v>0</v>
      </c>
      <c r="M7">
        <v>0</v>
      </c>
      <c r="N7">
        <v>6.8849999999999998</v>
      </c>
      <c r="O7">
        <v>5.4675000000000002</v>
      </c>
      <c r="P7">
        <f t="shared" si="0"/>
        <v>72.516824999999997</v>
      </c>
    </row>
    <row r="8" spans="1:16" x14ac:dyDescent="0.25">
      <c r="A8" t="s">
        <v>35</v>
      </c>
      <c r="B8">
        <v>45.18</v>
      </c>
      <c r="C8">
        <v>11.0025</v>
      </c>
      <c r="D8">
        <v>0</v>
      </c>
      <c r="E8">
        <v>0</v>
      </c>
      <c r="F8">
        <v>0</v>
      </c>
      <c r="G8">
        <v>5.3505000000000003</v>
      </c>
      <c r="H8">
        <v>1.28115</v>
      </c>
      <c r="I8">
        <v>0</v>
      </c>
      <c r="J8">
        <v>0</v>
      </c>
      <c r="K8">
        <v>0</v>
      </c>
      <c r="L8">
        <v>0</v>
      </c>
      <c r="M8">
        <v>0</v>
      </c>
      <c r="N8">
        <v>7.0650000000000004</v>
      </c>
      <c r="O8">
        <v>5.76</v>
      </c>
      <c r="P8">
        <f t="shared" si="0"/>
        <v>75.639150000000001</v>
      </c>
    </row>
    <row r="9" spans="1:16" x14ac:dyDescent="0.25">
      <c r="A9" t="s">
        <v>36</v>
      </c>
      <c r="B9">
        <v>46.6875</v>
      </c>
      <c r="C9">
        <v>11.317500000000001</v>
      </c>
      <c r="D9">
        <v>0</v>
      </c>
      <c r="E9">
        <v>0</v>
      </c>
      <c r="F9">
        <v>0</v>
      </c>
      <c r="G9">
        <v>5.4989999999999997</v>
      </c>
      <c r="H9">
        <v>1.4355</v>
      </c>
      <c r="I9">
        <v>0</v>
      </c>
      <c r="J9">
        <v>0</v>
      </c>
      <c r="K9">
        <v>0</v>
      </c>
      <c r="L9">
        <v>0</v>
      </c>
      <c r="M9">
        <v>0</v>
      </c>
      <c r="N9">
        <v>7.2450000000000001</v>
      </c>
      <c r="O9">
        <v>6.0750000000000002</v>
      </c>
      <c r="P9">
        <f t="shared" si="0"/>
        <v>78.259500000000017</v>
      </c>
    </row>
    <row r="10" spans="1:16" x14ac:dyDescent="0.25">
      <c r="A10" t="s">
        <v>37</v>
      </c>
      <c r="B10">
        <v>48.42</v>
      </c>
      <c r="C10">
        <v>11.61</v>
      </c>
      <c r="D10">
        <v>0</v>
      </c>
      <c r="E10">
        <v>0</v>
      </c>
      <c r="F10">
        <v>0</v>
      </c>
      <c r="G10">
        <v>5.6654999999999998</v>
      </c>
      <c r="H10">
        <v>1.6326000000000001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7.4024999999999999</v>
      </c>
      <c r="O10">
        <v>6.4349999999999996</v>
      </c>
      <c r="P10">
        <f t="shared" si="0"/>
        <v>81.165599999999998</v>
      </c>
    </row>
    <row r="11" spans="1:16" x14ac:dyDescent="0.25">
      <c r="A11" t="s">
        <v>38</v>
      </c>
      <c r="B11">
        <v>48.645000000000003</v>
      </c>
      <c r="C11">
        <v>11.8575</v>
      </c>
      <c r="D11">
        <v>0</v>
      </c>
      <c r="E11">
        <v>0</v>
      </c>
      <c r="F11">
        <v>0</v>
      </c>
      <c r="G11">
        <v>5.8949999999999996</v>
      </c>
      <c r="H11">
        <v>1.82385</v>
      </c>
      <c r="I11">
        <v>0</v>
      </c>
      <c r="J11">
        <v>0</v>
      </c>
      <c r="K11">
        <v>0</v>
      </c>
      <c r="L11">
        <v>0</v>
      </c>
      <c r="M11">
        <v>4.9500000000000004E-3</v>
      </c>
      <c r="N11">
        <v>7.56</v>
      </c>
      <c r="O11">
        <v>6.75</v>
      </c>
      <c r="P11">
        <f t="shared" si="0"/>
        <v>82.536299999999997</v>
      </c>
    </row>
    <row r="12" spans="1:16" x14ac:dyDescent="0.25">
      <c r="A12" t="s">
        <v>39</v>
      </c>
      <c r="B12">
        <v>49.274999999999999</v>
      </c>
      <c r="C12">
        <v>12.1275</v>
      </c>
      <c r="D12">
        <v>0</v>
      </c>
      <c r="E12">
        <v>0</v>
      </c>
      <c r="F12">
        <v>0</v>
      </c>
      <c r="G12">
        <v>5.7195</v>
      </c>
      <c r="H12">
        <v>2.0573999999999999</v>
      </c>
      <c r="I12">
        <v>0</v>
      </c>
      <c r="J12">
        <v>0</v>
      </c>
      <c r="K12">
        <v>0</v>
      </c>
      <c r="L12">
        <v>0</v>
      </c>
      <c r="M12">
        <v>9.2250000000000006E-3</v>
      </c>
      <c r="N12">
        <v>7.74</v>
      </c>
      <c r="O12">
        <v>7.1325000000000003</v>
      </c>
      <c r="P12">
        <f t="shared" si="0"/>
        <v>84.061125000000004</v>
      </c>
    </row>
    <row r="13" spans="1:16" x14ac:dyDescent="0.25">
      <c r="A13" t="s">
        <v>40</v>
      </c>
      <c r="B13">
        <v>52.155000000000001</v>
      </c>
      <c r="C13">
        <v>12.352499999999999</v>
      </c>
      <c r="D13">
        <v>0</v>
      </c>
      <c r="E13">
        <v>0</v>
      </c>
      <c r="F13">
        <v>0</v>
      </c>
      <c r="G13">
        <v>5.1749999999999998</v>
      </c>
      <c r="H13">
        <v>2.2751999999999999</v>
      </c>
      <c r="I13">
        <v>0</v>
      </c>
      <c r="J13">
        <v>0</v>
      </c>
      <c r="K13">
        <v>0</v>
      </c>
      <c r="L13">
        <v>0</v>
      </c>
      <c r="M13">
        <v>1.3275E-2</v>
      </c>
      <c r="N13">
        <v>7.9424999999999999</v>
      </c>
      <c r="O13">
        <v>7.4024999999999999</v>
      </c>
      <c r="P13">
        <f t="shared" si="0"/>
        <v>87.31597499999998</v>
      </c>
    </row>
    <row r="14" spans="1:16" x14ac:dyDescent="0.25">
      <c r="A14" t="s">
        <v>41</v>
      </c>
      <c r="B14">
        <v>55.057499999999997</v>
      </c>
      <c r="C14">
        <v>12.532500000000001</v>
      </c>
      <c r="D14">
        <v>0</v>
      </c>
      <c r="E14">
        <v>0</v>
      </c>
      <c r="F14">
        <v>0</v>
      </c>
      <c r="G14">
        <v>4.7430000000000003</v>
      </c>
      <c r="H14">
        <v>2.3462999999999998</v>
      </c>
      <c r="I14">
        <v>0</v>
      </c>
      <c r="J14">
        <v>0</v>
      </c>
      <c r="K14">
        <v>0</v>
      </c>
      <c r="L14">
        <v>0</v>
      </c>
      <c r="M14">
        <v>1.7100000000000001E-2</v>
      </c>
      <c r="N14">
        <v>8.1675000000000004</v>
      </c>
      <c r="O14">
        <v>7.6725000000000003</v>
      </c>
      <c r="P14">
        <f t="shared" si="0"/>
        <v>90.5364</v>
      </c>
    </row>
    <row r="15" spans="1:16" x14ac:dyDescent="0.25">
      <c r="A15" t="s">
        <v>42</v>
      </c>
      <c r="B15">
        <v>58.32</v>
      </c>
      <c r="C15">
        <v>12.7125</v>
      </c>
      <c r="D15">
        <v>0</v>
      </c>
      <c r="E15">
        <v>0</v>
      </c>
      <c r="F15">
        <v>0</v>
      </c>
      <c r="G15">
        <v>4.4414999999999996</v>
      </c>
      <c r="H15">
        <v>2.4052500000000001</v>
      </c>
      <c r="I15">
        <v>0</v>
      </c>
      <c r="J15">
        <v>0</v>
      </c>
      <c r="K15">
        <v>0</v>
      </c>
      <c r="L15">
        <v>0</v>
      </c>
      <c r="M15">
        <v>2.0475E-2</v>
      </c>
      <c r="N15">
        <v>8.4600000000000009</v>
      </c>
      <c r="O15">
        <v>8.0325000000000006</v>
      </c>
      <c r="P15">
        <f t="shared" si="0"/>
        <v>94.392224999999996</v>
      </c>
    </row>
    <row r="16" spans="1:16" x14ac:dyDescent="0.25">
      <c r="A16" t="s">
        <v>43</v>
      </c>
      <c r="B16">
        <v>61.582500000000003</v>
      </c>
      <c r="C16">
        <v>12.8475</v>
      </c>
      <c r="D16">
        <v>0</v>
      </c>
      <c r="E16">
        <v>0</v>
      </c>
      <c r="F16">
        <v>0</v>
      </c>
      <c r="G16">
        <v>4.2705000000000002</v>
      </c>
      <c r="H16">
        <v>2.4192</v>
      </c>
      <c r="I16">
        <v>0</v>
      </c>
      <c r="J16">
        <v>0</v>
      </c>
      <c r="K16">
        <v>0</v>
      </c>
      <c r="L16">
        <v>0</v>
      </c>
      <c r="M16">
        <v>2.385E-2</v>
      </c>
      <c r="N16">
        <v>8.82</v>
      </c>
      <c r="O16">
        <v>8.2799999999999994</v>
      </c>
      <c r="P16">
        <f t="shared" si="0"/>
        <v>98.243549999999999</v>
      </c>
    </row>
    <row r="17" spans="1:16" x14ac:dyDescent="0.25">
      <c r="A17" t="s">
        <v>44</v>
      </c>
      <c r="B17">
        <v>62.752499999999998</v>
      </c>
      <c r="C17">
        <v>13.05</v>
      </c>
      <c r="D17">
        <v>0</v>
      </c>
      <c r="E17">
        <v>0</v>
      </c>
      <c r="F17">
        <v>0</v>
      </c>
      <c r="G17">
        <v>4.2030000000000003</v>
      </c>
      <c r="H17">
        <v>2.4360750000000002</v>
      </c>
      <c r="I17">
        <v>0</v>
      </c>
      <c r="J17">
        <v>0</v>
      </c>
      <c r="K17">
        <v>0</v>
      </c>
      <c r="L17">
        <v>0</v>
      </c>
      <c r="M17">
        <v>2.7224999999999999E-2</v>
      </c>
      <c r="N17">
        <v>9.2249999999999996</v>
      </c>
      <c r="O17">
        <v>8.64</v>
      </c>
      <c r="P17">
        <f t="shared" si="0"/>
        <v>100.3338</v>
      </c>
    </row>
    <row r="18" spans="1:16" x14ac:dyDescent="0.25">
      <c r="A18" t="s">
        <v>45</v>
      </c>
      <c r="B18">
        <v>64.665000000000006</v>
      </c>
      <c r="C18">
        <v>12.824999999999999</v>
      </c>
      <c r="D18">
        <v>0</v>
      </c>
      <c r="E18">
        <v>0</v>
      </c>
      <c r="F18">
        <v>0</v>
      </c>
      <c r="G18">
        <v>4.5495000000000001</v>
      </c>
      <c r="H18">
        <v>2.3613749999999998</v>
      </c>
      <c r="I18">
        <v>0</v>
      </c>
      <c r="J18">
        <v>0</v>
      </c>
      <c r="K18">
        <v>0</v>
      </c>
      <c r="L18">
        <v>0</v>
      </c>
      <c r="M18">
        <v>3.0599999999999999E-2</v>
      </c>
      <c r="N18">
        <v>9.7200000000000006</v>
      </c>
      <c r="O18">
        <v>8.91</v>
      </c>
      <c r="P18">
        <f t="shared" si="0"/>
        <v>103.061475</v>
      </c>
    </row>
    <row r="19" spans="1:16" x14ac:dyDescent="0.25">
      <c r="A19" t="s">
        <v>46</v>
      </c>
      <c r="B19">
        <v>67.477500000000006</v>
      </c>
      <c r="C19">
        <v>12.645</v>
      </c>
      <c r="D19">
        <v>0</v>
      </c>
      <c r="E19">
        <v>0</v>
      </c>
      <c r="F19">
        <v>0</v>
      </c>
      <c r="G19">
        <v>5.1749999999999998</v>
      </c>
      <c r="H19">
        <v>2.2592249999999998</v>
      </c>
      <c r="I19">
        <v>0</v>
      </c>
      <c r="J19">
        <v>0</v>
      </c>
      <c r="K19">
        <v>0</v>
      </c>
      <c r="L19">
        <v>0</v>
      </c>
      <c r="M19">
        <v>3.3300000000000003E-2</v>
      </c>
      <c r="N19">
        <v>10.26</v>
      </c>
      <c r="O19">
        <v>9.2475000000000005</v>
      </c>
      <c r="P19">
        <f t="shared" si="0"/>
        <v>107.097525</v>
      </c>
    </row>
    <row r="20" spans="1:16" x14ac:dyDescent="0.25">
      <c r="A20" t="s">
        <v>47</v>
      </c>
      <c r="B20">
        <v>71.144999999999996</v>
      </c>
      <c r="C20">
        <v>12.645</v>
      </c>
      <c r="D20">
        <v>0</v>
      </c>
      <c r="E20">
        <v>0</v>
      </c>
      <c r="F20">
        <v>0</v>
      </c>
      <c r="G20">
        <v>5.6340000000000003</v>
      </c>
      <c r="H20">
        <v>2.1838500000000001</v>
      </c>
      <c r="I20">
        <v>0</v>
      </c>
      <c r="J20">
        <v>0</v>
      </c>
      <c r="K20">
        <v>0</v>
      </c>
      <c r="L20">
        <v>0</v>
      </c>
      <c r="M20">
        <v>3.5999999999999997E-2</v>
      </c>
      <c r="N20">
        <v>10.845000000000001</v>
      </c>
      <c r="O20">
        <v>9.6300000000000008</v>
      </c>
      <c r="P20">
        <f t="shared" si="0"/>
        <v>112.11884999999999</v>
      </c>
    </row>
    <row r="21" spans="1:16" x14ac:dyDescent="0.25">
      <c r="A21" t="s">
        <v>48</v>
      </c>
      <c r="B21">
        <v>75.194999999999993</v>
      </c>
      <c r="C21">
        <v>12.69</v>
      </c>
      <c r="D21">
        <v>0</v>
      </c>
      <c r="E21">
        <v>0</v>
      </c>
      <c r="F21">
        <v>0</v>
      </c>
      <c r="G21">
        <v>6.4215</v>
      </c>
      <c r="H21">
        <v>2.1284999999999998</v>
      </c>
      <c r="I21">
        <v>0</v>
      </c>
      <c r="J21">
        <v>0</v>
      </c>
      <c r="K21">
        <v>0</v>
      </c>
      <c r="L21">
        <v>0</v>
      </c>
      <c r="M21">
        <v>3.8699999999999998E-2</v>
      </c>
      <c r="N21">
        <v>11.475</v>
      </c>
      <c r="O21">
        <v>10.057499999999999</v>
      </c>
      <c r="P21">
        <f t="shared" si="0"/>
        <v>118.00619999999999</v>
      </c>
    </row>
    <row r="22" spans="1:16" x14ac:dyDescent="0.25">
      <c r="A22" t="s">
        <v>49</v>
      </c>
      <c r="B22">
        <v>78.614999999999995</v>
      </c>
      <c r="C22">
        <v>13.297499999999999</v>
      </c>
      <c r="D22">
        <v>0</v>
      </c>
      <c r="E22">
        <v>0</v>
      </c>
      <c r="F22">
        <v>0</v>
      </c>
      <c r="G22">
        <v>8.8785000000000007</v>
      </c>
      <c r="H22">
        <v>2.086875</v>
      </c>
      <c r="I22">
        <v>0</v>
      </c>
      <c r="J22">
        <v>0</v>
      </c>
      <c r="K22">
        <v>0</v>
      </c>
      <c r="L22">
        <v>0</v>
      </c>
      <c r="M22">
        <v>4.1399999999999999E-2</v>
      </c>
      <c r="N22">
        <v>12.105</v>
      </c>
      <c r="O22">
        <v>10.755000000000001</v>
      </c>
      <c r="P22">
        <f t="shared" si="0"/>
        <v>125.779275</v>
      </c>
    </row>
    <row r="23" spans="1:16" x14ac:dyDescent="0.25">
      <c r="A23" t="s">
        <v>50</v>
      </c>
      <c r="B23">
        <v>82.665000000000006</v>
      </c>
      <c r="C23">
        <v>13.994999999999999</v>
      </c>
      <c r="D23">
        <v>0</v>
      </c>
      <c r="E23">
        <v>0</v>
      </c>
      <c r="F23">
        <v>0</v>
      </c>
      <c r="G23">
        <v>12.541499999999999</v>
      </c>
      <c r="H23">
        <v>2.0421</v>
      </c>
      <c r="I23">
        <v>0</v>
      </c>
      <c r="J23">
        <v>0</v>
      </c>
      <c r="K23">
        <v>0</v>
      </c>
      <c r="L23">
        <v>0</v>
      </c>
      <c r="M23">
        <v>4.725E-2</v>
      </c>
      <c r="N23">
        <v>12.734999999999999</v>
      </c>
      <c r="O23">
        <v>11.362500000000001</v>
      </c>
      <c r="P23">
        <f t="shared" si="0"/>
        <v>135.38835000000003</v>
      </c>
    </row>
    <row r="24" spans="1:16" x14ac:dyDescent="0.25">
      <c r="A24" t="s">
        <v>51</v>
      </c>
      <c r="B24">
        <v>85.86</v>
      </c>
      <c r="C24">
        <v>14.602499999999999</v>
      </c>
      <c r="D24">
        <v>0</v>
      </c>
      <c r="E24">
        <v>0</v>
      </c>
      <c r="F24">
        <v>0</v>
      </c>
      <c r="G24">
        <v>15.138</v>
      </c>
      <c r="H24">
        <v>2.0018250000000002</v>
      </c>
      <c r="I24">
        <v>0</v>
      </c>
      <c r="J24">
        <v>0</v>
      </c>
      <c r="K24">
        <v>0</v>
      </c>
      <c r="L24">
        <v>0</v>
      </c>
      <c r="M24">
        <v>5.2424999999999999E-2</v>
      </c>
      <c r="N24">
        <v>13.387499999999999</v>
      </c>
      <c r="O24">
        <v>11.9025</v>
      </c>
      <c r="P24">
        <f t="shared" si="0"/>
        <v>142.94475</v>
      </c>
    </row>
    <row r="25" spans="1:16" x14ac:dyDescent="0.25">
      <c r="A25" t="s">
        <v>52</v>
      </c>
      <c r="B25">
        <v>88.694999999999993</v>
      </c>
      <c r="C25">
        <v>15.255000000000001</v>
      </c>
      <c r="D25">
        <v>0</v>
      </c>
      <c r="E25">
        <v>0</v>
      </c>
      <c r="F25">
        <v>0</v>
      </c>
      <c r="G25">
        <v>16.006499999999999</v>
      </c>
      <c r="H25">
        <v>1.9777499999999999</v>
      </c>
      <c r="I25">
        <v>0</v>
      </c>
      <c r="J25">
        <v>0</v>
      </c>
      <c r="K25">
        <v>0</v>
      </c>
      <c r="L25">
        <v>0</v>
      </c>
      <c r="M25">
        <v>5.7375000000000002E-2</v>
      </c>
      <c r="N25">
        <v>14.0625</v>
      </c>
      <c r="O25">
        <v>12.487500000000001</v>
      </c>
      <c r="P25">
        <f t="shared" si="0"/>
        <v>148.54162500000001</v>
      </c>
    </row>
    <row r="26" spans="1:16" x14ac:dyDescent="0.25">
      <c r="A26" t="s">
        <v>53</v>
      </c>
      <c r="B26">
        <v>91.89</v>
      </c>
      <c r="C26">
        <v>15.772500000000001</v>
      </c>
      <c r="D26">
        <v>0</v>
      </c>
      <c r="E26">
        <v>0</v>
      </c>
      <c r="F26">
        <v>0</v>
      </c>
      <c r="G26">
        <v>16.087499999999999</v>
      </c>
      <c r="H26">
        <v>1.97055</v>
      </c>
      <c r="I26">
        <v>0</v>
      </c>
      <c r="J26">
        <v>0</v>
      </c>
      <c r="K26">
        <v>0</v>
      </c>
      <c r="L26">
        <v>0</v>
      </c>
      <c r="M26">
        <v>6.2100000000000002E-2</v>
      </c>
      <c r="N26">
        <v>14.76</v>
      </c>
      <c r="O26">
        <v>12.914999999999999</v>
      </c>
      <c r="P26">
        <f t="shared" si="0"/>
        <v>153.45765</v>
      </c>
    </row>
    <row r="27" spans="1:16" x14ac:dyDescent="0.25">
      <c r="A27" t="s">
        <v>54</v>
      </c>
      <c r="B27">
        <v>93.082499999999996</v>
      </c>
      <c r="C27">
        <v>16.177499999999998</v>
      </c>
      <c r="D27">
        <v>0</v>
      </c>
      <c r="E27">
        <v>0</v>
      </c>
      <c r="F27">
        <v>0</v>
      </c>
      <c r="G27">
        <v>15.731999999999999</v>
      </c>
      <c r="H27">
        <v>1.9548000000000001</v>
      </c>
      <c r="I27">
        <v>0</v>
      </c>
      <c r="J27">
        <v>0</v>
      </c>
      <c r="K27">
        <v>0</v>
      </c>
      <c r="L27">
        <v>0</v>
      </c>
      <c r="M27">
        <v>6.5475000000000005E-2</v>
      </c>
      <c r="N27">
        <v>15.48</v>
      </c>
      <c r="O27">
        <v>13.1625</v>
      </c>
      <c r="P27">
        <f t="shared" si="0"/>
        <v>155.654775</v>
      </c>
    </row>
    <row r="28" spans="1:16" x14ac:dyDescent="0.25">
      <c r="A28" t="s">
        <v>55</v>
      </c>
      <c r="B28">
        <v>95.22</v>
      </c>
      <c r="C28">
        <v>16.537500000000001</v>
      </c>
      <c r="D28">
        <v>0</v>
      </c>
      <c r="E28">
        <v>0</v>
      </c>
      <c r="F28">
        <v>0</v>
      </c>
      <c r="G28">
        <v>15.273</v>
      </c>
      <c r="H28">
        <v>1.9561500000000001</v>
      </c>
      <c r="I28">
        <v>0</v>
      </c>
      <c r="J28">
        <v>0</v>
      </c>
      <c r="K28">
        <v>0</v>
      </c>
      <c r="L28">
        <v>0</v>
      </c>
      <c r="M28">
        <v>6.8849999999999995E-2</v>
      </c>
      <c r="N28">
        <v>16.2</v>
      </c>
      <c r="O28">
        <v>13.635</v>
      </c>
      <c r="P28">
        <f t="shared" si="0"/>
        <v>158.89049999999997</v>
      </c>
    </row>
    <row r="29" spans="1:16" x14ac:dyDescent="0.25">
      <c r="A29" t="s">
        <v>56</v>
      </c>
      <c r="B29">
        <v>97.47</v>
      </c>
      <c r="C29">
        <v>16.785</v>
      </c>
      <c r="D29">
        <v>0</v>
      </c>
      <c r="E29">
        <v>0</v>
      </c>
      <c r="F29">
        <v>0</v>
      </c>
      <c r="G29">
        <v>14.769</v>
      </c>
      <c r="H29">
        <v>1.974375</v>
      </c>
      <c r="I29">
        <v>0</v>
      </c>
      <c r="J29">
        <v>0</v>
      </c>
      <c r="K29">
        <v>0</v>
      </c>
      <c r="L29">
        <v>0</v>
      </c>
      <c r="M29">
        <v>7.2224999999999998E-2</v>
      </c>
      <c r="N29">
        <v>16.920000000000002</v>
      </c>
      <c r="O29">
        <v>13.9275</v>
      </c>
      <c r="P29">
        <f t="shared" si="0"/>
        <v>161.91810000000004</v>
      </c>
    </row>
    <row r="30" spans="1:16" x14ac:dyDescent="0.25">
      <c r="A30" t="s">
        <v>57</v>
      </c>
      <c r="B30">
        <v>99.135000000000005</v>
      </c>
      <c r="C30">
        <v>17.077500000000001</v>
      </c>
      <c r="D30">
        <v>0</v>
      </c>
      <c r="E30">
        <v>0</v>
      </c>
      <c r="F30">
        <v>0</v>
      </c>
      <c r="G30">
        <v>14.323499999999999</v>
      </c>
      <c r="H30">
        <v>2.0279250000000002</v>
      </c>
      <c r="I30">
        <v>0</v>
      </c>
      <c r="J30">
        <v>0</v>
      </c>
      <c r="K30">
        <v>0</v>
      </c>
      <c r="L30">
        <v>0</v>
      </c>
      <c r="M30">
        <v>7.5600000000000001E-2</v>
      </c>
      <c r="N30">
        <v>17.662500000000001</v>
      </c>
      <c r="O30">
        <v>14.1525</v>
      </c>
      <c r="P30">
        <f t="shared" si="0"/>
        <v>164.45452500000002</v>
      </c>
    </row>
    <row r="31" spans="1:16" x14ac:dyDescent="0.25">
      <c r="A31" t="s">
        <v>58</v>
      </c>
      <c r="B31">
        <v>101.16</v>
      </c>
      <c r="C31">
        <v>17.414999999999999</v>
      </c>
      <c r="D31">
        <v>0</v>
      </c>
      <c r="E31">
        <v>0</v>
      </c>
      <c r="F31">
        <v>0</v>
      </c>
      <c r="G31">
        <v>13.446</v>
      </c>
      <c r="H31">
        <v>2.0996999999999999</v>
      </c>
      <c r="I31">
        <v>0</v>
      </c>
      <c r="J31">
        <v>0</v>
      </c>
      <c r="K31">
        <v>0</v>
      </c>
      <c r="L31">
        <v>0</v>
      </c>
      <c r="M31">
        <v>7.8299999999999995E-2</v>
      </c>
      <c r="N31">
        <v>18.405000000000001</v>
      </c>
      <c r="O31">
        <v>14.737500000000001</v>
      </c>
      <c r="P31">
        <f t="shared" si="0"/>
        <v>167.34150000000002</v>
      </c>
    </row>
    <row r="32" spans="1:16" x14ac:dyDescent="0.25">
      <c r="A32" t="s">
        <v>59</v>
      </c>
      <c r="B32">
        <v>103.3875</v>
      </c>
      <c r="C32">
        <v>17.82</v>
      </c>
      <c r="D32">
        <v>0</v>
      </c>
      <c r="E32">
        <v>0</v>
      </c>
      <c r="F32">
        <v>0</v>
      </c>
      <c r="G32">
        <v>12.186</v>
      </c>
      <c r="H32">
        <v>2.1946500000000002</v>
      </c>
      <c r="I32">
        <v>0</v>
      </c>
      <c r="J32">
        <v>0</v>
      </c>
      <c r="K32">
        <v>0</v>
      </c>
      <c r="L32">
        <v>0</v>
      </c>
      <c r="M32">
        <v>8.1000000000000003E-2</v>
      </c>
      <c r="N32">
        <v>19.147500000000001</v>
      </c>
      <c r="O32">
        <v>14.9175</v>
      </c>
      <c r="P32">
        <f t="shared" si="0"/>
        <v>169.73415</v>
      </c>
    </row>
    <row r="33" spans="1:16" x14ac:dyDescent="0.25">
      <c r="A33" t="s">
        <v>60</v>
      </c>
      <c r="B33">
        <v>105.48</v>
      </c>
      <c r="C33">
        <v>18.2925</v>
      </c>
      <c r="D33">
        <v>0</v>
      </c>
      <c r="E33">
        <v>0</v>
      </c>
      <c r="F33">
        <v>0</v>
      </c>
      <c r="G33">
        <v>11.4795</v>
      </c>
      <c r="H33">
        <v>2.4675750000000001</v>
      </c>
      <c r="I33">
        <v>0</v>
      </c>
      <c r="J33">
        <v>0</v>
      </c>
      <c r="K33">
        <v>0</v>
      </c>
      <c r="L33">
        <v>0</v>
      </c>
      <c r="M33">
        <v>8.3699999999999997E-2</v>
      </c>
      <c r="N33">
        <v>19.89</v>
      </c>
      <c r="O33">
        <v>15.0525</v>
      </c>
      <c r="P33">
        <f t="shared" si="0"/>
        <v>172.74577500000004</v>
      </c>
    </row>
    <row r="34" spans="1:16" x14ac:dyDescent="0.25">
      <c r="A34" t="s">
        <v>61</v>
      </c>
      <c r="B34">
        <v>107.7525</v>
      </c>
      <c r="C34">
        <v>18.787500000000001</v>
      </c>
      <c r="D34">
        <v>0</v>
      </c>
      <c r="E34">
        <v>0</v>
      </c>
      <c r="F34">
        <v>0</v>
      </c>
      <c r="G34">
        <v>10.782</v>
      </c>
      <c r="H34">
        <v>2.6291250000000002</v>
      </c>
      <c r="I34">
        <v>0</v>
      </c>
      <c r="J34">
        <v>0</v>
      </c>
      <c r="K34">
        <v>0</v>
      </c>
      <c r="L34">
        <v>0</v>
      </c>
      <c r="M34">
        <v>8.6400000000000005E-2</v>
      </c>
      <c r="N34">
        <v>20.6325</v>
      </c>
      <c r="O34">
        <v>15.345000000000001</v>
      </c>
      <c r="P34">
        <f t="shared" si="0"/>
        <v>176.01502499999998</v>
      </c>
    </row>
    <row r="35" spans="1:16" x14ac:dyDescent="0.25">
      <c r="A35" t="s">
        <v>62</v>
      </c>
      <c r="B35">
        <v>109.935</v>
      </c>
      <c r="C35">
        <v>19.327500000000001</v>
      </c>
      <c r="D35">
        <v>0</v>
      </c>
      <c r="E35">
        <v>0</v>
      </c>
      <c r="F35">
        <v>0</v>
      </c>
      <c r="G35">
        <v>9.7919999999999998</v>
      </c>
      <c r="H35">
        <v>2.7796500000000002</v>
      </c>
      <c r="I35">
        <v>0</v>
      </c>
      <c r="J35">
        <v>0</v>
      </c>
      <c r="K35">
        <v>0</v>
      </c>
      <c r="L35">
        <v>0</v>
      </c>
      <c r="M35">
        <v>8.7300000000000003E-2</v>
      </c>
      <c r="N35">
        <v>21.375</v>
      </c>
      <c r="O35">
        <v>15.592499999999999</v>
      </c>
      <c r="P35">
        <f t="shared" si="0"/>
        <v>178.88894999999999</v>
      </c>
    </row>
    <row r="36" spans="1:16" x14ac:dyDescent="0.25">
      <c r="A36" t="s">
        <v>63</v>
      </c>
      <c r="B36">
        <v>112.3875</v>
      </c>
      <c r="C36">
        <v>19.732500000000002</v>
      </c>
      <c r="D36">
        <v>0</v>
      </c>
      <c r="E36">
        <v>0</v>
      </c>
      <c r="F36">
        <v>0</v>
      </c>
      <c r="G36">
        <v>8.9640000000000004</v>
      </c>
      <c r="H36">
        <v>2.9110499999999999</v>
      </c>
      <c r="I36">
        <v>0</v>
      </c>
      <c r="J36">
        <v>0</v>
      </c>
      <c r="K36">
        <v>0</v>
      </c>
      <c r="L36">
        <v>0</v>
      </c>
      <c r="M36">
        <v>8.8200000000000001E-2</v>
      </c>
      <c r="N36">
        <v>22.162500000000001</v>
      </c>
      <c r="O36">
        <v>16.087499999999999</v>
      </c>
      <c r="P36">
        <f t="shared" si="0"/>
        <v>182.33324999999999</v>
      </c>
    </row>
    <row r="37" spans="1:16" x14ac:dyDescent="0.25">
      <c r="A37" t="s">
        <v>64</v>
      </c>
      <c r="B37">
        <v>114.93</v>
      </c>
      <c r="C37">
        <v>19.9575</v>
      </c>
      <c r="D37">
        <v>0</v>
      </c>
      <c r="E37">
        <v>0</v>
      </c>
      <c r="F37">
        <v>0</v>
      </c>
      <c r="G37">
        <v>8.3970000000000002</v>
      </c>
      <c r="H37">
        <v>3.1205250000000002</v>
      </c>
      <c r="I37">
        <v>0</v>
      </c>
      <c r="J37">
        <v>0</v>
      </c>
      <c r="K37">
        <v>0</v>
      </c>
      <c r="L37">
        <v>0</v>
      </c>
      <c r="M37">
        <v>9.4049999999999995E-2</v>
      </c>
      <c r="N37">
        <v>22.995000000000001</v>
      </c>
      <c r="O37">
        <v>16.762499999999999</v>
      </c>
      <c r="P37">
        <f t="shared" si="0"/>
        <v>186.256575</v>
      </c>
    </row>
    <row r="38" spans="1:16" x14ac:dyDescent="0.25">
      <c r="A38" t="s">
        <v>65</v>
      </c>
      <c r="B38">
        <v>117.54</v>
      </c>
      <c r="C38">
        <v>20.114999999999998</v>
      </c>
      <c r="D38">
        <v>0</v>
      </c>
      <c r="E38">
        <v>0</v>
      </c>
      <c r="F38">
        <v>0</v>
      </c>
      <c r="G38">
        <v>8.3115000000000006</v>
      </c>
      <c r="H38">
        <v>3.2141250000000001</v>
      </c>
      <c r="I38">
        <v>0</v>
      </c>
      <c r="J38">
        <v>0</v>
      </c>
      <c r="K38">
        <v>0</v>
      </c>
      <c r="L38">
        <v>0</v>
      </c>
      <c r="M38">
        <v>9.9224999999999994E-2</v>
      </c>
      <c r="N38">
        <v>23.85</v>
      </c>
      <c r="O38">
        <v>17.324999999999999</v>
      </c>
      <c r="P38">
        <f t="shared" si="0"/>
        <v>190.45484999999996</v>
      </c>
    </row>
    <row r="39" spans="1:16" x14ac:dyDescent="0.25">
      <c r="A39" t="s">
        <v>66</v>
      </c>
      <c r="B39">
        <v>120.6225</v>
      </c>
      <c r="C39">
        <v>20.182500000000001</v>
      </c>
      <c r="D39">
        <v>0</v>
      </c>
      <c r="E39">
        <v>0</v>
      </c>
      <c r="F39">
        <v>0</v>
      </c>
      <c r="G39">
        <v>8.343</v>
      </c>
      <c r="H39">
        <v>3.3430499999999999</v>
      </c>
      <c r="I39">
        <v>0</v>
      </c>
      <c r="J39">
        <v>0</v>
      </c>
      <c r="K39">
        <v>0</v>
      </c>
      <c r="L39">
        <v>0</v>
      </c>
      <c r="M39">
        <v>0.10327500000000001</v>
      </c>
      <c r="N39">
        <v>24.795000000000002</v>
      </c>
      <c r="O39">
        <v>17.82</v>
      </c>
      <c r="P39">
        <f t="shared" si="0"/>
        <v>195.20932499999998</v>
      </c>
    </row>
    <row r="40" spans="1:16" x14ac:dyDescent="0.25">
      <c r="A40" t="s">
        <v>67</v>
      </c>
      <c r="B40">
        <v>124.92</v>
      </c>
      <c r="C40">
        <v>20.407499999999999</v>
      </c>
      <c r="D40">
        <v>0</v>
      </c>
      <c r="E40">
        <v>0</v>
      </c>
      <c r="F40">
        <v>0</v>
      </c>
      <c r="G40">
        <v>8.3610000000000007</v>
      </c>
      <c r="H40">
        <v>3.4251749999999999</v>
      </c>
      <c r="I40">
        <v>0</v>
      </c>
      <c r="J40">
        <v>0</v>
      </c>
      <c r="K40">
        <v>0</v>
      </c>
      <c r="L40">
        <v>0</v>
      </c>
      <c r="M40">
        <v>0.1071</v>
      </c>
      <c r="N40">
        <v>25.807500000000001</v>
      </c>
      <c r="O40">
        <v>18.315000000000001</v>
      </c>
      <c r="P40">
        <f t="shared" si="0"/>
        <v>201.34327499999998</v>
      </c>
    </row>
    <row r="41" spans="1:16" x14ac:dyDescent="0.25">
      <c r="A41" t="s">
        <v>68</v>
      </c>
      <c r="B41">
        <v>129.06</v>
      </c>
      <c r="C41">
        <v>20.925000000000001</v>
      </c>
      <c r="D41">
        <v>0</v>
      </c>
      <c r="E41">
        <v>0</v>
      </c>
      <c r="F41">
        <v>0</v>
      </c>
      <c r="G41">
        <v>8.8245000000000005</v>
      </c>
      <c r="H41">
        <v>3.5036999999999998</v>
      </c>
      <c r="I41">
        <v>0</v>
      </c>
      <c r="J41">
        <v>0</v>
      </c>
      <c r="K41">
        <v>0</v>
      </c>
      <c r="L41">
        <v>0</v>
      </c>
      <c r="M41">
        <v>0.110475</v>
      </c>
      <c r="N41">
        <v>26.932500000000001</v>
      </c>
      <c r="O41">
        <v>18.967500000000001</v>
      </c>
      <c r="P41">
        <f t="shared" si="0"/>
        <v>208.32367500000004</v>
      </c>
    </row>
    <row r="42" spans="1:16" x14ac:dyDescent="0.25">
      <c r="A42" t="s">
        <v>69</v>
      </c>
      <c r="B42">
        <v>133.875</v>
      </c>
      <c r="C42">
        <v>21.6675</v>
      </c>
      <c r="D42">
        <v>0</v>
      </c>
      <c r="E42">
        <v>0</v>
      </c>
      <c r="F42">
        <v>0</v>
      </c>
      <c r="G42">
        <v>9.6165000000000003</v>
      </c>
      <c r="H42">
        <v>3.6105749999999999</v>
      </c>
      <c r="I42">
        <v>0</v>
      </c>
      <c r="J42">
        <v>0</v>
      </c>
      <c r="K42">
        <v>0</v>
      </c>
      <c r="L42">
        <v>0</v>
      </c>
      <c r="M42">
        <v>0.11385000000000001</v>
      </c>
      <c r="N42">
        <v>28.192499999999999</v>
      </c>
      <c r="O42">
        <v>19.732500000000002</v>
      </c>
      <c r="P42">
        <f t="shared" si="0"/>
        <v>216.808425</v>
      </c>
    </row>
    <row r="43" spans="1:16" x14ac:dyDescent="0.25">
      <c r="A43" t="s">
        <v>70</v>
      </c>
      <c r="B43">
        <v>138.15</v>
      </c>
      <c r="C43">
        <v>22.59</v>
      </c>
      <c r="D43">
        <v>0</v>
      </c>
      <c r="E43">
        <v>0</v>
      </c>
      <c r="F43">
        <v>0</v>
      </c>
      <c r="G43">
        <v>11.3805</v>
      </c>
      <c r="H43">
        <v>3.7363499999999998</v>
      </c>
      <c r="I43">
        <v>0</v>
      </c>
      <c r="J43">
        <v>0</v>
      </c>
      <c r="K43">
        <v>0</v>
      </c>
      <c r="L43">
        <v>0</v>
      </c>
      <c r="M43">
        <v>0.117225</v>
      </c>
      <c r="N43">
        <v>29.565000000000001</v>
      </c>
      <c r="O43">
        <v>20.047499999999999</v>
      </c>
      <c r="P43">
        <f t="shared" si="0"/>
        <v>225.58657499999998</v>
      </c>
    </row>
    <row r="44" spans="1:16" x14ac:dyDescent="0.25">
      <c r="A44" t="s">
        <v>71</v>
      </c>
      <c r="B44">
        <v>144.76499999999999</v>
      </c>
      <c r="C44">
        <v>23.67</v>
      </c>
      <c r="D44">
        <v>0</v>
      </c>
      <c r="E44">
        <v>0</v>
      </c>
      <c r="F44">
        <v>0</v>
      </c>
      <c r="G44">
        <v>13.810499999999999</v>
      </c>
      <c r="H44">
        <v>3.8697750000000002</v>
      </c>
      <c r="I44">
        <v>0</v>
      </c>
      <c r="J44">
        <v>0</v>
      </c>
      <c r="K44">
        <v>0</v>
      </c>
      <c r="L44">
        <v>0</v>
      </c>
      <c r="M44">
        <v>0.12554999999999999</v>
      </c>
      <c r="N44">
        <v>31.0275</v>
      </c>
      <c r="O44">
        <v>20.745000000000001</v>
      </c>
      <c r="P44">
        <f t="shared" si="0"/>
        <v>238.01332500000001</v>
      </c>
    </row>
    <row r="45" spans="1:16" x14ac:dyDescent="0.25">
      <c r="A45" t="s">
        <v>72</v>
      </c>
      <c r="B45">
        <v>151.19999999999999</v>
      </c>
      <c r="C45">
        <v>24.614999999999998</v>
      </c>
      <c r="D45">
        <v>0</v>
      </c>
      <c r="E45">
        <v>0</v>
      </c>
      <c r="F45">
        <v>0</v>
      </c>
      <c r="G45">
        <v>14.994</v>
      </c>
      <c r="H45">
        <v>3.917475</v>
      </c>
      <c r="I45">
        <v>0</v>
      </c>
      <c r="J45">
        <v>0</v>
      </c>
      <c r="K45">
        <v>0</v>
      </c>
      <c r="L45">
        <v>0</v>
      </c>
      <c r="M45">
        <v>0.132525</v>
      </c>
      <c r="N45">
        <v>32.557499999999997</v>
      </c>
      <c r="O45">
        <v>21.465</v>
      </c>
      <c r="P45">
        <f t="shared" si="0"/>
        <v>248.88149999999999</v>
      </c>
    </row>
    <row r="46" spans="1:16" x14ac:dyDescent="0.25">
      <c r="A46" t="s">
        <v>73</v>
      </c>
      <c r="B46">
        <v>157.2525</v>
      </c>
      <c r="C46">
        <v>25.38</v>
      </c>
      <c r="D46">
        <v>0</v>
      </c>
      <c r="E46">
        <v>0</v>
      </c>
      <c r="F46">
        <v>0</v>
      </c>
      <c r="G46">
        <v>14.913</v>
      </c>
      <c r="H46">
        <v>4.0146750000000004</v>
      </c>
      <c r="I46">
        <v>0</v>
      </c>
      <c r="J46">
        <v>0</v>
      </c>
      <c r="K46">
        <v>0</v>
      </c>
      <c r="L46">
        <v>0</v>
      </c>
      <c r="M46">
        <v>0.13927500000000001</v>
      </c>
      <c r="N46">
        <v>34.155000000000001</v>
      </c>
      <c r="O46">
        <v>22.162500000000001</v>
      </c>
      <c r="P46">
        <f t="shared" si="0"/>
        <v>258.01695000000001</v>
      </c>
    </row>
    <row r="47" spans="1:16" x14ac:dyDescent="0.25">
      <c r="A47" t="s">
        <v>74</v>
      </c>
      <c r="B47">
        <v>163.3725</v>
      </c>
      <c r="C47">
        <v>25.942499999999999</v>
      </c>
      <c r="D47">
        <v>0</v>
      </c>
      <c r="E47">
        <v>0</v>
      </c>
      <c r="F47">
        <v>0</v>
      </c>
      <c r="G47">
        <v>14.606999999999999</v>
      </c>
      <c r="H47">
        <v>4.1152499999999996</v>
      </c>
      <c r="I47">
        <v>0</v>
      </c>
      <c r="J47">
        <v>0</v>
      </c>
      <c r="K47">
        <v>0</v>
      </c>
      <c r="L47">
        <v>0</v>
      </c>
      <c r="M47">
        <v>0.14580000000000001</v>
      </c>
      <c r="N47">
        <v>35.797499999999999</v>
      </c>
      <c r="O47">
        <v>23.49</v>
      </c>
      <c r="P47">
        <f t="shared" si="0"/>
        <v>267.47055</v>
      </c>
    </row>
    <row r="48" spans="1:16" x14ac:dyDescent="0.25">
      <c r="A48" t="s">
        <v>75</v>
      </c>
      <c r="B48">
        <v>167.98500000000001</v>
      </c>
      <c r="C48">
        <v>26.212499999999999</v>
      </c>
      <c r="D48">
        <v>0</v>
      </c>
      <c r="E48">
        <v>0</v>
      </c>
      <c r="F48">
        <v>0</v>
      </c>
      <c r="G48">
        <v>14.247</v>
      </c>
      <c r="H48">
        <v>4.2340499999999999</v>
      </c>
      <c r="I48">
        <v>0</v>
      </c>
      <c r="J48">
        <v>0</v>
      </c>
      <c r="K48">
        <v>0</v>
      </c>
      <c r="L48">
        <v>0</v>
      </c>
      <c r="M48">
        <v>0.15187500000000001</v>
      </c>
      <c r="N48">
        <v>37.462499999999999</v>
      </c>
      <c r="O48">
        <v>24.412500000000001</v>
      </c>
      <c r="P48">
        <f t="shared" si="0"/>
        <v>274.70542499999999</v>
      </c>
    </row>
    <row r="49" spans="1:16" x14ac:dyDescent="0.25">
      <c r="A49" t="s">
        <v>76</v>
      </c>
      <c r="B49">
        <v>172.215</v>
      </c>
      <c r="C49">
        <v>26.4375</v>
      </c>
      <c r="D49">
        <v>0</v>
      </c>
      <c r="E49">
        <v>0</v>
      </c>
      <c r="F49">
        <v>0</v>
      </c>
      <c r="G49">
        <v>14.481</v>
      </c>
      <c r="H49">
        <v>4.3895249999999999</v>
      </c>
      <c r="I49">
        <v>0</v>
      </c>
      <c r="J49">
        <v>0</v>
      </c>
      <c r="K49">
        <v>0</v>
      </c>
      <c r="L49">
        <v>0</v>
      </c>
      <c r="M49">
        <v>0.15615000000000001</v>
      </c>
      <c r="N49">
        <v>39.15</v>
      </c>
      <c r="O49">
        <v>24.952500000000001</v>
      </c>
      <c r="P49">
        <f t="shared" si="0"/>
        <v>281.78167499999995</v>
      </c>
    </row>
    <row r="50" spans="1:16" x14ac:dyDescent="0.25">
      <c r="A50" t="s">
        <v>77</v>
      </c>
      <c r="B50">
        <v>175.47749999999999</v>
      </c>
      <c r="C50">
        <v>26.684999999999999</v>
      </c>
      <c r="D50">
        <v>0</v>
      </c>
      <c r="E50">
        <v>0</v>
      </c>
      <c r="F50">
        <v>0</v>
      </c>
      <c r="G50">
        <v>15.529500000000001</v>
      </c>
      <c r="H50">
        <v>4.5987749999999998</v>
      </c>
      <c r="I50">
        <v>0</v>
      </c>
      <c r="J50">
        <v>0</v>
      </c>
      <c r="K50">
        <v>0</v>
      </c>
      <c r="L50">
        <v>0</v>
      </c>
      <c r="M50">
        <v>0.16042500000000001</v>
      </c>
      <c r="N50">
        <v>40.837499999999999</v>
      </c>
      <c r="O50">
        <v>25.47</v>
      </c>
      <c r="P50">
        <f t="shared" si="0"/>
        <v>288.75869999999998</v>
      </c>
    </row>
    <row r="51" spans="1:16" x14ac:dyDescent="0.25">
      <c r="A51" t="s">
        <v>78</v>
      </c>
      <c r="B51">
        <v>178.785</v>
      </c>
      <c r="C51">
        <v>27.022500000000001</v>
      </c>
      <c r="D51">
        <v>0</v>
      </c>
      <c r="E51">
        <v>0</v>
      </c>
      <c r="F51">
        <v>0</v>
      </c>
      <c r="G51">
        <v>17.8245</v>
      </c>
      <c r="H51">
        <v>4.7717999999999998</v>
      </c>
      <c r="I51">
        <v>0</v>
      </c>
      <c r="J51">
        <v>0</v>
      </c>
      <c r="K51">
        <v>0</v>
      </c>
      <c r="L51">
        <v>0</v>
      </c>
      <c r="M51">
        <v>0.16965</v>
      </c>
      <c r="N51">
        <v>42.524999999999999</v>
      </c>
      <c r="O51">
        <v>25.942499999999999</v>
      </c>
      <c r="P51">
        <f t="shared" si="0"/>
        <v>297.04095000000001</v>
      </c>
    </row>
    <row r="52" spans="1:16" x14ac:dyDescent="0.25">
      <c r="A52" t="s">
        <v>79</v>
      </c>
      <c r="B52">
        <v>180.9675</v>
      </c>
      <c r="C52">
        <v>27.45</v>
      </c>
      <c r="D52">
        <v>0</v>
      </c>
      <c r="E52">
        <v>0</v>
      </c>
      <c r="F52">
        <v>0</v>
      </c>
      <c r="G52">
        <v>20.3355</v>
      </c>
      <c r="H52">
        <v>4.9203000000000001</v>
      </c>
      <c r="I52">
        <v>0</v>
      </c>
      <c r="J52">
        <v>0</v>
      </c>
      <c r="K52">
        <v>0</v>
      </c>
      <c r="L52">
        <v>0</v>
      </c>
      <c r="M52">
        <v>0.17752499999999999</v>
      </c>
      <c r="N52">
        <v>44.19</v>
      </c>
      <c r="O52">
        <v>26.504999999999999</v>
      </c>
      <c r="P52">
        <f t="shared" si="0"/>
        <v>304.54582499999998</v>
      </c>
    </row>
    <row r="53" spans="1:16" x14ac:dyDescent="0.25">
      <c r="A53" t="s">
        <v>80</v>
      </c>
      <c r="B53">
        <v>185.1525</v>
      </c>
      <c r="C53">
        <v>27.922499999999999</v>
      </c>
      <c r="D53">
        <v>0</v>
      </c>
      <c r="E53">
        <v>0</v>
      </c>
      <c r="F53">
        <v>0</v>
      </c>
      <c r="G53">
        <v>23.5305</v>
      </c>
      <c r="H53">
        <v>5.3457749999999997</v>
      </c>
      <c r="I53">
        <v>0</v>
      </c>
      <c r="J53">
        <v>0</v>
      </c>
      <c r="K53">
        <v>0</v>
      </c>
      <c r="L53">
        <v>0</v>
      </c>
      <c r="M53">
        <v>0.18427499999999999</v>
      </c>
      <c r="N53">
        <v>45.832500000000003</v>
      </c>
      <c r="O53">
        <v>27.135000000000002</v>
      </c>
      <c r="P53">
        <f t="shared" si="0"/>
        <v>315.10305</v>
      </c>
    </row>
    <row r="54" spans="1:16" x14ac:dyDescent="0.25">
      <c r="A54" t="s">
        <v>81</v>
      </c>
      <c r="B54">
        <v>189.38249999999999</v>
      </c>
      <c r="C54">
        <v>28.462499999999999</v>
      </c>
      <c r="D54">
        <v>0</v>
      </c>
      <c r="E54">
        <v>0</v>
      </c>
      <c r="F54">
        <v>0</v>
      </c>
      <c r="G54">
        <v>25.667999999999999</v>
      </c>
      <c r="H54">
        <v>5.7566249999999997</v>
      </c>
      <c r="I54">
        <v>0</v>
      </c>
      <c r="J54">
        <v>0</v>
      </c>
      <c r="K54">
        <v>0</v>
      </c>
      <c r="L54">
        <v>0</v>
      </c>
      <c r="M54">
        <v>0.1908</v>
      </c>
      <c r="N54">
        <v>47.407499999999999</v>
      </c>
      <c r="O54">
        <v>28.125</v>
      </c>
      <c r="P54">
        <f t="shared" si="0"/>
        <v>324.99292500000001</v>
      </c>
    </row>
    <row r="55" spans="1:16" x14ac:dyDescent="0.25">
      <c r="A55" t="s">
        <v>82</v>
      </c>
      <c r="B55">
        <v>193.92750000000001</v>
      </c>
      <c r="C55">
        <v>28.934999999999999</v>
      </c>
      <c r="D55">
        <v>0</v>
      </c>
      <c r="E55">
        <v>0</v>
      </c>
      <c r="F55">
        <v>0</v>
      </c>
      <c r="G55">
        <v>26.802</v>
      </c>
      <c r="H55">
        <v>6.2262000000000004</v>
      </c>
      <c r="I55">
        <v>0</v>
      </c>
      <c r="J55">
        <v>0</v>
      </c>
      <c r="K55">
        <v>0</v>
      </c>
      <c r="L55">
        <v>0</v>
      </c>
      <c r="M55">
        <v>0.19192500000000001</v>
      </c>
      <c r="N55">
        <v>48.9375</v>
      </c>
      <c r="O55">
        <v>28.844999999999999</v>
      </c>
      <c r="P55">
        <f t="shared" si="0"/>
        <v>333.86512500000003</v>
      </c>
    </row>
    <row r="56" spans="1:16" x14ac:dyDescent="0.25">
      <c r="A56" t="s">
        <v>83</v>
      </c>
      <c r="B56">
        <v>196.11</v>
      </c>
      <c r="C56">
        <v>29.362500000000001</v>
      </c>
      <c r="D56">
        <v>0</v>
      </c>
      <c r="E56">
        <v>0</v>
      </c>
      <c r="F56">
        <v>0</v>
      </c>
      <c r="G56">
        <v>25.29</v>
      </c>
      <c r="H56">
        <v>6.70275</v>
      </c>
      <c r="I56">
        <v>0</v>
      </c>
      <c r="J56">
        <v>0</v>
      </c>
      <c r="K56">
        <v>0</v>
      </c>
      <c r="L56">
        <v>0</v>
      </c>
      <c r="M56">
        <v>0.19192500000000001</v>
      </c>
      <c r="N56">
        <v>50.49</v>
      </c>
      <c r="O56">
        <v>29.565000000000001</v>
      </c>
      <c r="P56">
        <f t="shared" si="0"/>
        <v>337.71217500000006</v>
      </c>
    </row>
    <row r="57" spans="1:16" x14ac:dyDescent="0.25">
      <c r="A57" t="s">
        <v>84</v>
      </c>
      <c r="B57">
        <v>197.4375</v>
      </c>
      <c r="C57">
        <v>29.7225</v>
      </c>
      <c r="D57">
        <v>0</v>
      </c>
      <c r="E57">
        <v>0</v>
      </c>
      <c r="F57">
        <v>0</v>
      </c>
      <c r="G57">
        <v>21.861000000000001</v>
      </c>
      <c r="H57">
        <v>7.0803000000000003</v>
      </c>
      <c r="I57">
        <v>0</v>
      </c>
      <c r="J57">
        <v>0</v>
      </c>
      <c r="K57">
        <v>0</v>
      </c>
      <c r="L57">
        <v>0</v>
      </c>
      <c r="M57">
        <v>0.19214999999999999</v>
      </c>
      <c r="N57">
        <v>52.02</v>
      </c>
      <c r="O57">
        <v>30.487500000000001</v>
      </c>
      <c r="P57">
        <f t="shared" si="0"/>
        <v>338.80095</v>
      </c>
    </row>
    <row r="58" spans="1:16" x14ac:dyDescent="0.25">
      <c r="A58" t="s">
        <v>85</v>
      </c>
      <c r="B58">
        <v>199.66499999999999</v>
      </c>
      <c r="C58">
        <v>30.0825</v>
      </c>
      <c r="D58">
        <v>0</v>
      </c>
      <c r="E58">
        <v>0</v>
      </c>
      <c r="F58">
        <v>0</v>
      </c>
      <c r="G58">
        <v>19.53</v>
      </c>
      <c r="H58">
        <v>7.4281499999999996</v>
      </c>
      <c r="I58">
        <v>0</v>
      </c>
      <c r="J58">
        <v>0</v>
      </c>
      <c r="K58">
        <v>0</v>
      </c>
      <c r="L58">
        <v>0</v>
      </c>
      <c r="M58">
        <v>0.19259999999999999</v>
      </c>
      <c r="N58">
        <v>53.662500000000001</v>
      </c>
      <c r="O58">
        <v>31.05</v>
      </c>
      <c r="P58">
        <f t="shared" si="0"/>
        <v>341.61075000000005</v>
      </c>
    </row>
    <row r="59" spans="1:16" x14ac:dyDescent="0.25">
      <c r="A59" t="s">
        <v>86</v>
      </c>
      <c r="B59">
        <v>201.96</v>
      </c>
      <c r="C59">
        <v>30.42</v>
      </c>
      <c r="D59">
        <v>0</v>
      </c>
      <c r="E59">
        <v>0</v>
      </c>
      <c r="F59">
        <v>0</v>
      </c>
      <c r="G59">
        <v>17.100000000000001</v>
      </c>
      <c r="H59">
        <v>7.7577749999999996</v>
      </c>
      <c r="I59">
        <v>0</v>
      </c>
      <c r="J59">
        <v>0</v>
      </c>
      <c r="K59">
        <v>0</v>
      </c>
      <c r="L59">
        <v>0</v>
      </c>
      <c r="M59">
        <v>0.192825</v>
      </c>
      <c r="N59">
        <v>55.282499999999999</v>
      </c>
      <c r="O59">
        <v>31.68</v>
      </c>
      <c r="P59">
        <f t="shared" si="0"/>
        <v>344.39310000000006</v>
      </c>
    </row>
    <row r="60" spans="1:16" x14ac:dyDescent="0.25">
      <c r="A60" t="s">
        <v>87</v>
      </c>
      <c r="B60">
        <v>204.00749999999999</v>
      </c>
      <c r="C60">
        <v>30.712499999999999</v>
      </c>
      <c r="D60">
        <v>0</v>
      </c>
      <c r="E60">
        <v>0</v>
      </c>
      <c r="F60">
        <v>0</v>
      </c>
      <c r="G60">
        <v>15.552</v>
      </c>
      <c r="H60">
        <v>8.0761500000000002</v>
      </c>
      <c r="I60">
        <v>0</v>
      </c>
      <c r="J60">
        <v>0</v>
      </c>
      <c r="K60">
        <v>0</v>
      </c>
      <c r="L60">
        <v>0</v>
      </c>
      <c r="M60">
        <v>0.19214999999999999</v>
      </c>
      <c r="N60">
        <v>56.835000000000001</v>
      </c>
      <c r="O60">
        <v>32.31</v>
      </c>
      <c r="P60">
        <f t="shared" si="0"/>
        <v>347.68529999999998</v>
      </c>
    </row>
    <row r="61" spans="1:16" x14ac:dyDescent="0.25">
      <c r="A61" t="s">
        <v>88</v>
      </c>
      <c r="B61">
        <v>206.07749999999999</v>
      </c>
      <c r="C61">
        <v>31.1175</v>
      </c>
      <c r="D61">
        <v>0</v>
      </c>
      <c r="E61">
        <v>0</v>
      </c>
      <c r="F61">
        <v>0</v>
      </c>
      <c r="G61">
        <v>14.6835</v>
      </c>
      <c r="H61">
        <v>8.3261249999999993</v>
      </c>
      <c r="I61">
        <v>0</v>
      </c>
      <c r="J61">
        <v>0</v>
      </c>
      <c r="K61">
        <v>0</v>
      </c>
      <c r="L61">
        <v>0</v>
      </c>
      <c r="M61">
        <v>0.19147500000000001</v>
      </c>
      <c r="N61">
        <v>58.297499999999999</v>
      </c>
      <c r="O61">
        <v>32.917499999999997</v>
      </c>
      <c r="P61">
        <f t="shared" si="0"/>
        <v>351.61110000000008</v>
      </c>
    </row>
    <row r="62" spans="1:16" x14ac:dyDescent="0.25">
      <c r="A62" t="s">
        <v>89</v>
      </c>
      <c r="B62">
        <v>208.73249999999999</v>
      </c>
      <c r="C62">
        <v>31.635000000000002</v>
      </c>
      <c r="D62">
        <v>0</v>
      </c>
      <c r="E62">
        <v>0</v>
      </c>
      <c r="F62">
        <v>0</v>
      </c>
      <c r="G62">
        <v>14.782500000000001</v>
      </c>
      <c r="H62">
        <v>8.5617000000000001</v>
      </c>
      <c r="I62">
        <v>0</v>
      </c>
      <c r="J62">
        <v>0</v>
      </c>
      <c r="K62">
        <v>0</v>
      </c>
      <c r="L62">
        <v>0</v>
      </c>
      <c r="M62">
        <v>0.18584999999999999</v>
      </c>
      <c r="N62">
        <v>59.512500000000003</v>
      </c>
      <c r="O62">
        <v>33.524999999999999</v>
      </c>
      <c r="P62">
        <f t="shared" si="0"/>
        <v>356.93504999999993</v>
      </c>
    </row>
    <row r="63" spans="1:16" x14ac:dyDescent="0.25">
      <c r="A63" t="s">
        <v>90</v>
      </c>
      <c r="B63">
        <v>211.095</v>
      </c>
      <c r="C63">
        <v>32.2425</v>
      </c>
      <c r="D63">
        <v>0</v>
      </c>
      <c r="E63">
        <v>0</v>
      </c>
      <c r="F63">
        <v>0</v>
      </c>
      <c r="G63">
        <v>14.638500000000001</v>
      </c>
      <c r="H63">
        <v>8.7875999999999994</v>
      </c>
      <c r="I63">
        <v>0</v>
      </c>
      <c r="J63">
        <v>0</v>
      </c>
      <c r="K63">
        <v>0</v>
      </c>
      <c r="L63">
        <v>0</v>
      </c>
      <c r="M63">
        <v>0.17977499999999999</v>
      </c>
      <c r="N63">
        <v>60.637500000000003</v>
      </c>
      <c r="O63">
        <v>34.200000000000003</v>
      </c>
      <c r="P63">
        <f t="shared" si="0"/>
        <v>361.78087499999998</v>
      </c>
    </row>
    <row r="64" spans="1:16" x14ac:dyDescent="0.25">
      <c r="A64" t="s">
        <v>91</v>
      </c>
      <c r="B64">
        <v>214.2</v>
      </c>
      <c r="C64">
        <v>33.03</v>
      </c>
      <c r="D64">
        <v>0</v>
      </c>
      <c r="E64">
        <v>0</v>
      </c>
      <c r="F64">
        <v>0</v>
      </c>
      <c r="G64">
        <v>14.103</v>
      </c>
      <c r="H64">
        <v>9.0312750000000008</v>
      </c>
      <c r="I64">
        <v>0</v>
      </c>
      <c r="J64">
        <v>0</v>
      </c>
      <c r="K64">
        <v>0</v>
      </c>
      <c r="L64">
        <v>0</v>
      </c>
      <c r="M64">
        <v>0.173925</v>
      </c>
      <c r="N64">
        <v>61.695</v>
      </c>
      <c r="O64">
        <v>34.942500000000003</v>
      </c>
      <c r="P64">
        <f t="shared" si="0"/>
        <v>367.17569999999995</v>
      </c>
    </row>
    <row r="65" spans="1:16" x14ac:dyDescent="0.25">
      <c r="A65" t="s">
        <v>92</v>
      </c>
      <c r="B65">
        <v>216.22499999999999</v>
      </c>
      <c r="C65">
        <v>33.817500000000003</v>
      </c>
      <c r="D65">
        <v>0</v>
      </c>
      <c r="E65">
        <v>0</v>
      </c>
      <c r="F65">
        <v>0</v>
      </c>
      <c r="G65">
        <v>13.994999999999999</v>
      </c>
      <c r="H65">
        <v>9.1743749999999995</v>
      </c>
      <c r="I65">
        <v>0</v>
      </c>
      <c r="J65">
        <v>0</v>
      </c>
      <c r="K65">
        <v>0</v>
      </c>
      <c r="L65">
        <v>0</v>
      </c>
      <c r="M65">
        <v>0.16830000000000001</v>
      </c>
      <c r="N65">
        <v>62.752499999999998</v>
      </c>
      <c r="O65">
        <v>35.729999999999997</v>
      </c>
      <c r="P65">
        <f t="shared" si="0"/>
        <v>371.86267499999997</v>
      </c>
    </row>
    <row r="66" spans="1:16" x14ac:dyDescent="0.25">
      <c r="A66" t="s">
        <v>93</v>
      </c>
      <c r="B66">
        <v>218.76750000000001</v>
      </c>
      <c r="C66">
        <v>34.4925</v>
      </c>
      <c r="D66">
        <v>0</v>
      </c>
      <c r="E66">
        <v>0</v>
      </c>
      <c r="F66">
        <v>0</v>
      </c>
      <c r="G66">
        <v>14.093999999999999</v>
      </c>
      <c r="H66">
        <v>9.357075</v>
      </c>
      <c r="I66">
        <v>0</v>
      </c>
      <c r="J66">
        <v>0</v>
      </c>
      <c r="K66">
        <v>0</v>
      </c>
      <c r="L66">
        <v>0</v>
      </c>
      <c r="M66">
        <v>0.16312499999999999</v>
      </c>
      <c r="N66">
        <v>63.9</v>
      </c>
      <c r="O66">
        <v>36.5625</v>
      </c>
      <c r="P66">
        <f t="shared" si="0"/>
        <v>377.33670000000001</v>
      </c>
    </row>
    <row r="67" spans="1:16" x14ac:dyDescent="0.25">
      <c r="A67" t="s">
        <v>94</v>
      </c>
      <c r="B67">
        <v>221.4675</v>
      </c>
      <c r="C67">
        <v>35.2575</v>
      </c>
      <c r="D67">
        <v>0</v>
      </c>
      <c r="E67">
        <v>0</v>
      </c>
      <c r="F67">
        <v>0</v>
      </c>
      <c r="G67">
        <v>14.314500000000001</v>
      </c>
      <c r="H67">
        <v>9.5593500000000002</v>
      </c>
      <c r="I67">
        <v>0</v>
      </c>
      <c r="J67">
        <v>0</v>
      </c>
      <c r="K67">
        <v>0</v>
      </c>
      <c r="L67">
        <v>0</v>
      </c>
      <c r="M67">
        <v>0.15884999999999999</v>
      </c>
      <c r="N67">
        <v>65.114999999999995</v>
      </c>
      <c r="O67">
        <v>37.44</v>
      </c>
      <c r="P67">
        <f t="shared" ref="P67:P130" si="1">SUM(B67:O67)</f>
        <v>383.31270000000001</v>
      </c>
    </row>
    <row r="68" spans="1:16" x14ac:dyDescent="0.25">
      <c r="A68" t="s">
        <v>95</v>
      </c>
      <c r="B68">
        <v>224.30250000000001</v>
      </c>
      <c r="C68">
        <v>35.977499999999999</v>
      </c>
      <c r="D68">
        <v>0</v>
      </c>
      <c r="E68">
        <v>0</v>
      </c>
      <c r="F68">
        <v>0</v>
      </c>
      <c r="G68">
        <v>14.724</v>
      </c>
      <c r="H68">
        <v>9.8016749999999995</v>
      </c>
      <c r="I68">
        <v>0</v>
      </c>
      <c r="J68">
        <v>0</v>
      </c>
      <c r="K68">
        <v>0</v>
      </c>
      <c r="L68">
        <v>0</v>
      </c>
      <c r="M68">
        <v>0.15457499999999999</v>
      </c>
      <c r="N68">
        <v>66.397499999999994</v>
      </c>
      <c r="O68">
        <v>38.340000000000003</v>
      </c>
      <c r="P68">
        <f t="shared" si="1"/>
        <v>389.69775000000004</v>
      </c>
    </row>
    <row r="69" spans="1:16" x14ac:dyDescent="0.25">
      <c r="A69" t="s">
        <v>96</v>
      </c>
      <c r="B69">
        <v>227.25</v>
      </c>
      <c r="C69">
        <v>36.652500000000003</v>
      </c>
      <c r="D69">
        <v>0</v>
      </c>
      <c r="E69">
        <v>0</v>
      </c>
      <c r="F69">
        <v>0</v>
      </c>
      <c r="G69">
        <v>14.935499999999999</v>
      </c>
      <c r="H69">
        <v>10.050075</v>
      </c>
      <c r="I69">
        <v>0</v>
      </c>
      <c r="J69">
        <v>0</v>
      </c>
      <c r="K69">
        <v>0</v>
      </c>
      <c r="L69">
        <v>0</v>
      </c>
      <c r="M69">
        <v>0.15029999999999999</v>
      </c>
      <c r="N69">
        <v>67.747500000000002</v>
      </c>
      <c r="O69">
        <v>39.262500000000003</v>
      </c>
      <c r="P69">
        <f t="shared" si="1"/>
        <v>396.04837500000002</v>
      </c>
    </row>
    <row r="70" spans="1:16" x14ac:dyDescent="0.25">
      <c r="A70" t="s">
        <v>97</v>
      </c>
      <c r="B70">
        <v>229.23</v>
      </c>
      <c r="C70">
        <v>37.237499999999997</v>
      </c>
      <c r="D70">
        <v>0</v>
      </c>
      <c r="E70">
        <v>0</v>
      </c>
      <c r="F70">
        <v>0</v>
      </c>
      <c r="G70">
        <v>14.616</v>
      </c>
      <c r="H70">
        <v>10.354950000000001</v>
      </c>
      <c r="I70">
        <v>0</v>
      </c>
      <c r="J70">
        <v>0</v>
      </c>
      <c r="K70">
        <v>0</v>
      </c>
      <c r="L70">
        <v>0</v>
      </c>
      <c r="M70">
        <v>0.1467</v>
      </c>
      <c r="N70">
        <v>69.232500000000002</v>
      </c>
      <c r="O70">
        <v>40.185000000000002</v>
      </c>
      <c r="P70">
        <f t="shared" si="1"/>
        <v>401.00264999999996</v>
      </c>
    </row>
    <row r="71" spans="1:16" x14ac:dyDescent="0.25">
      <c r="A71" t="s">
        <v>98</v>
      </c>
      <c r="B71">
        <v>231.54750000000001</v>
      </c>
      <c r="C71">
        <v>37.71</v>
      </c>
      <c r="D71">
        <v>0</v>
      </c>
      <c r="E71">
        <v>0</v>
      </c>
      <c r="F71">
        <v>0</v>
      </c>
      <c r="G71">
        <v>14.13</v>
      </c>
      <c r="H71">
        <v>10.736775</v>
      </c>
      <c r="I71">
        <v>0</v>
      </c>
      <c r="J71">
        <v>0</v>
      </c>
      <c r="K71">
        <v>0</v>
      </c>
      <c r="L71">
        <v>0</v>
      </c>
      <c r="M71">
        <v>0.14399999999999999</v>
      </c>
      <c r="N71">
        <v>70.717500000000001</v>
      </c>
      <c r="O71">
        <v>41.13</v>
      </c>
      <c r="P71">
        <f t="shared" si="1"/>
        <v>406.11577499999999</v>
      </c>
    </row>
    <row r="72" spans="1:16" x14ac:dyDescent="0.25">
      <c r="A72" t="s">
        <v>99</v>
      </c>
      <c r="B72">
        <v>232.98750000000001</v>
      </c>
      <c r="C72">
        <v>38.159999999999997</v>
      </c>
      <c r="D72">
        <v>0</v>
      </c>
      <c r="E72">
        <v>0</v>
      </c>
      <c r="F72">
        <v>0</v>
      </c>
      <c r="G72">
        <v>13.711499999999999</v>
      </c>
      <c r="H72">
        <v>11.1249</v>
      </c>
      <c r="I72">
        <v>0</v>
      </c>
      <c r="J72">
        <v>0</v>
      </c>
      <c r="K72">
        <v>0</v>
      </c>
      <c r="L72">
        <v>0</v>
      </c>
      <c r="M72">
        <v>0.14130000000000001</v>
      </c>
      <c r="N72">
        <v>72.135000000000005</v>
      </c>
      <c r="O72">
        <v>42.097499999999997</v>
      </c>
      <c r="P72">
        <f t="shared" si="1"/>
        <v>410.35770000000002</v>
      </c>
    </row>
    <row r="73" spans="1:16" x14ac:dyDescent="0.25">
      <c r="A73" t="s">
        <v>100</v>
      </c>
      <c r="B73">
        <v>234.9</v>
      </c>
      <c r="C73">
        <v>38.61</v>
      </c>
      <c r="D73">
        <v>0</v>
      </c>
      <c r="E73">
        <v>0</v>
      </c>
      <c r="F73">
        <v>0</v>
      </c>
      <c r="G73">
        <v>13.068</v>
      </c>
      <c r="H73">
        <v>11.479274999999999</v>
      </c>
      <c r="I73">
        <v>0</v>
      </c>
      <c r="J73">
        <v>0</v>
      </c>
      <c r="K73">
        <v>0</v>
      </c>
      <c r="L73">
        <v>0</v>
      </c>
      <c r="M73">
        <v>0.1386</v>
      </c>
      <c r="N73">
        <v>73.417500000000004</v>
      </c>
      <c r="O73">
        <v>43.042499999999997</v>
      </c>
      <c r="P73">
        <f t="shared" si="1"/>
        <v>414.65587499999998</v>
      </c>
    </row>
    <row r="74" spans="1:16" x14ac:dyDescent="0.25">
      <c r="A74" t="s">
        <v>101</v>
      </c>
      <c r="B74">
        <v>239.22</v>
      </c>
      <c r="C74">
        <v>39.127499999999998</v>
      </c>
      <c r="D74">
        <v>0</v>
      </c>
      <c r="E74">
        <v>0</v>
      </c>
      <c r="F74">
        <v>0</v>
      </c>
      <c r="G74">
        <v>12.744</v>
      </c>
      <c r="H74">
        <v>11.777175</v>
      </c>
      <c r="I74">
        <v>0</v>
      </c>
      <c r="J74">
        <v>0</v>
      </c>
      <c r="K74">
        <v>0</v>
      </c>
      <c r="L74">
        <v>0</v>
      </c>
      <c r="M74">
        <v>0.13769999999999999</v>
      </c>
      <c r="N74">
        <v>74.272499999999994</v>
      </c>
      <c r="O74">
        <v>44.1</v>
      </c>
      <c r="P74">
        <f t="shared" si="1"/>
        <v>421.37887499999999</v>
      </c>
    </row>
    <row r="75" spans="1:16" x14ac:dyDescent="0.25">
      <c r="A75" t="s">
        <v>102</v>
      </c>
      <c r="B75">
        <v>242.9325</v>
      </c>
      <c r="C75">
        <v>39.69</v>
      </c>
      <c r="D75">
        <v>0</v>
      </c>
      <c r="E75">
        <v>0</v>
      </c>
      <c r="F75">
        <v>0</v>
      </c>
      <c r="G75">
        <v>12.4245</v>
      </c>
      <c r="H75">
        <v>12.040649999999999</v>
      </c>
      <c r="I75">
        <v>0</v>
      </c>
      <c r="J75">
        <v>0</v>
      </c>
      <c r="K75">
        <v>0</v>
      </c>
      <c r="L75">
        <v>0</v>
      </c>
      <c r="M75">
        <v>0.1368</v>
      </c>
      <c r="N75">
        <v>75.150000000000006</v>
      </c>
      <c r="O75">
        <v>45.202500000000001</v>
      </c>
      <c r="P75">
        <f t="shared" si="1"/>
        <v>427.57695000000001</v>
      </c>
    </row>
    <row r="76" spans="1:16" x14ac:dyDescent="0.25">
      <c r="A76" t="s">
        <v>103</v>
      </c>
      <c r="B76">
        <v>246.96</v>
      </c>
      <c r="C76">
        <v>40.274999999999999</v>
      </c>
      <c r="D76">
        <v>0</v>
      </c>
      <c r="E76">
        <v>0</v>
      </c>
      <c r="F76">
        <v>0</v>
      </c>
      <c r="G76">
        <v>12.109500000000001</v>
      </c>
      <c r="H76">
        <v>12.26385</v>
      </c>
      <c r="I76">
        <v>0</v>
      </c>
      <c r="J76">
        <v>0</v>
      </c>
      <c r="K76">
        <v>0</v>
      </c>
      <c r="L76">
        <v>0</v>
      </c>
      <c r="M76">
        <v>0.14085</v>
      </c>
      <c r="N76">
        <v>76.207499999999996</v>
      </c>
      <c r="O76">
        <v>46.395000000000003</v>
      </c>
      <c r="P76">
        <f t="shared" si="1"/>
        <v>434.35169999999999</v>
      </c>
    </row>
    <row r="77" spans="1:16" x14ac:dyDescent="0.25">
      <c r="A77" t="s">
        <v>104</v>
      </c>
      <c r="B77">
        <v>250.875</v>
      </c>
      <c r="C77">
        <v>40.905000000000001</v>
      </c>
      <c r="D77">
        <v>0</v>
      </c>
      <c r="E77">
        <v>0</v>
      </c>
      <c r="F77">
        <v>0</v>
      </c>
      <c r="G77">
        <v>11.9475</v>
      </c>
      <c r="H77">
        <v>12.435525</v>
      </c>
      <c r="I77">
        <v>0</v>
      </c>
      <c r="J77">
        <v>0</v>
      </c>
      <c r="K77">
        <v>0</v>
      </c>
      <c r="L77">
        <v>0</v>
      </c>
      <c r="M77">
        <v>0.14422499999999999</v>
      </c>
      <c r="N77">
        <v>77.647499999999994</v>
      </c>
      <c r="O77">
        <v>47.744999999999997</v>
      </c>
      <c r="P77">
        <f t="shared" si="1"/>
        <v>441.69974999999994</v>
      </c>
    </row>
    <row r="78" spans="1:16" x14ac:dyDescent="0.25">
      <c r="A78" t="s">
        <v>105</v>
      </c>
      <c r="B78">
        <v>255.10499999999999</v>
      </c>
      <c r="C78">
        <v>41.445</v>
      </c>
      <c r="D78">
        <v>0</v>
      </c>
      <c r="E78">
        <v>0</v>
      </c>
      <c r="F78">
        <v>0</v>
      </c>
      <c r="G78">
        <v>11.988</v>
      </c>
      <c r="H78">
        <v>12.558375</v>
      </c>
      <c r="I78">
        <v>0</v>
      </c>
      <c r="J78">
        <v>0</v>
      </c>
      <c r="K78">
        <v>0</v>
      </c>
      <c r="L78">
        <v>0</v>
      </c>
      <c r="M78">
        <v>0.14827499999999999</v>
      </c>
      <c r="N78">
        <v>79.987499999999997</v>
      </c>
      <c r="O78">
        <v>49.207500000000003</v>
      </c>
      <c r="P78">
        <f t="shared" si="1"/>
        <v>450.43965000000003</v>
      </c>
    </row>
    <row r="79" spans="1:16" x14ac:dyDescent="0.25">
      <c r="A79" t="s">
        <v>106</v>
      </c>
      <c r="B79">
        <v>259.56</v>
      </c>
      <c r="C79">
        <v>42.03</v>
      </c>
      <c r="D79">
        <v>0</v>
      </c>
      <c r="E79">
        <v>0</v>
      </c>
      <c r="F79">
        <v>0</v>
      </c>
      <c r="G79">
        <v>12.177</v>
      </c>
      <c r="H79">
        <v>12.627000000000001</v>
      </c>
      <c r="I79">
        <v>0</v>
      </c>
      <c r="J79">
        <v>0</v>
      </c>
      <c r="K79">
        <v>0</v>
      </c>
      <c r="L79">
        <v>0</v>
      </c>
      <c r="M79">
        <v>0.15210000000000001</v>
      </c>
      <c r="N79">
        <v>82.665000000000006</v>
      </c>
      <c r="O79">
        <v>50.872500000000002</v>
      </c>
      <c r="P79">
        <f t="shared" si="1"/>
        <v>460.0836000000001</v>
      </c>
    </row>
    <row r="80" spans="1:16" x14ac:dyDescent="0.25">
      <c r="A80" t="s">
        <v>107</v>
      </c>
      <c r="B80">
        <v>264.1275</v>
      </c>
      <c r="C80">
        <v>42.772500000000001</v>
      </c>
      <c r="D80">
        <v>0</v>
      </c>
      <c r="E80">
        <v>0</v>
      </c>
      <c r="F80">
        <v>0</v>
      </c>
      <c r="G80">
        <v>12.496499999999999</v>
      </c>
      <c r="H80">
        <v>12.66075</v>
      </c>
      <c r="I80">
        <v>0</v>
      </c>
      <c r="J80">
        <v>0</v>
      </c>
      <c r="K80">
        <v>0</v>
      </c>
      <c r="L80">
        <v>0</v>
      </c>
      <c r="M80">
        <v>0.155475</v>
      </c>
      <c r="N80">
        <v>85.522499999999994</v>
      </c>
      <c r="O80">
        <v>52.717500000000001</v>
      </c>
      <c r="P80">
        <f t="shared" si="1"/>
        <v>470.45272499999999</v>
      </c>
    </row>
    <row r="81" spans="1:16" x14ac:dyDescent="0.25">
      <c r="A81" t="s">
        <v>108</v>
      </c>
      <c r="B81">
        <v>269.19</v>
      </c>
      <c r="C81">
        <v>43.65</v>
      </c>
      <c r="D81">
        <v>0</v>
      </c>
      <c r="E81">
        <v>0</v>
      </c>
      <c r="F81">
        <v>0</v>
      </c>
      <c r="G81">
        <v>13.212</v>
      </c>
      <c r="H81">
        <v>12.682124999999999</v>
      </c>
      <c r="I81">
        <v>0</v>
      </c>
      <c r="J81">
        <v>0</v>
      </c>
      <c r="K81">
        <v>0</v>
      </c>
      <c r="L81">
        <v>0</v>
      </c>
      <c r="M81">
        <v>0.15884999999999999</v>
      </c>
      <c r="N81">
        <v>88.357500000000002</v>
      </c>
      <c r="O81">
        <v>54.7425</v>
      </c>
      <c r="P81">
        <f t="shared" si="1"/>
        <v>481.99297499999994</v>
      </c>
    </row>
    <row r="82" spans="1:16" x14ac:dyDescent="0.25">
      <c r="A82" t="s">
        <v>109</v>
      </c>
      <c r="B82">
        <v>273.75749999999999</v>
      </c>
      <c r="C82">
        <v>44.865000000000002</v>
      </c>
      <c r="D82">
        <v>0</v>
      </c>
      <c r="E82">
        <v>0</v>
      </c>
      <c r="F82">
        <v>0</v>
      </c>
      <c r="G82">
        <v>13.887</v>
      </c>
      <c r="H82">
        <v>12.670425</v>
      </c>
      <c r="I82">
        <v>0</v>
      </c>
      <c r="J82">
        <v>0</v>
      </c>
      <c r="K82">
        <v>0</v>
      </c>
      <c r="L82">
        <v>0</v>
      </c>
      <c r="M82">
        <v>0.16222500000000001</v>
      </c>
      <c r="N82">
        <v>90.72</v>
      </c>
      <c r="O82">
        <v>56.8125</v>
      </c>
      <c r="P82">
        <f t="shared" si="1"/>
        <v>492.87464999999997</v>
      </c>
    </row>
    <row r="83" spans="1:16" x14ac:dyDescent="0.25">
      <c r="A83" t="s">
        <v>110</v>
      </c>
      <c r="B83">
        <v>278.73</v>
      </c>
      <c r="C83">
        <v>46.26</v>
      </c>
      <c r="D83">
        <v>0</v>
      </c>
      <c r="E83">
        <v>0</v>
      </c>
      <c r="F83">
        <v>0</v>
      </c>
      <c r="G83">
        <v>14.516999999999999</v>
      </c>
      <c r="H83">
        <v>12.606299999999999</v>
      </c>
      <c r="I83">
        <v>0</v>
      </c>
      <c r="J83">
        <v>0</v>
      </c>
      <c r="K83">
        <v>0</v>
      </c>
      <c r="L83">
        <v>0</v>
      </c>
      <c r="M83">
        <v>0.1656</v>
      </c>
      <c r="N83">
        <v>92.88</v>
      </c>
      <c r="O83">
        <v>59.22</v>
      </c>
      <c r="P83">
        <f t="shared" si="1"/>
        <v>504.37889999999993</v>
      </c>
    </row>
    <row r="84" spans="1:16" x14ac:dyDescent="0.25">
      <c r="A84" t="s">
        <v>111</v>
      </c>
      <c r="B84">
        <v>283.58999999999997</v>
      </c>
      <c r="C84">
        <v>47.677500000000002</v>
      </c>
      <c r="D84">
        <v>0</v>
      </c>
      <c r="E84">
        <v>0</v>
      </c>
      <c r="F84">
        <v>0</v>
      </c>
      <c r="G84">
        <v>15.291</v>
      </c>
      <c r="H84">
        <v>12.5235</v>
      </c>
      <c r="I84">
        <v>0</v>
      </c>
      <c r="J84">
        <v>0</v>
      </c>
      <c r="K84">
        <v>0</v>
      </c>
      <c r="L84">
        <v>0</v>
      </c>
      <c r="M84">
        <v>0.16830000000000001</v>
      </c>
      <c r="N84">
        <v>94.905000000000001</v>
      </c>
      <c r="O84">
        <v>62.145000000000003</v>
      </c>
      <c r="P84">
        <f t="shared" si="1"/>
        <v>516.30029999999999</v>
      </c>
    </row>
    <row r="85" spans="1:16" x14ac:dyDescent="0.25">
      <c r="A85" t="s">
        <v>112</v>
      </c>
      <c r="B85">
        <v>289.125</v>
      </c>
      <c r="C85">
        <v>49.094999999999999</v>
      </c>
      <c r="D85">
        <v>0</v>
      </c>
      <c r="E85">
        <v>0</v>
      </c>
      <c r="F85">
        <v>0</v>
      </c>
      <c r="G85">
        <v>16.731000000000002</v>
      </c>
      <c r="H85">
        <v>12.436199999999999</v>
      </c>
      <c r="I85">
        <v>0</v>
      </c>
      <c r="J85">
        <v>0</v>
      </c>
      <c r="K85">
        <v>0</v>
      </c>
      <c r="L85">
        <v>0</v>
      </c>
      <c r="M85">
        <v>0.17100000000000001</v>
      </c>
      <c r="N85">
        <v>96.862499999999997</v>
      </c>
      <c r="O85">
        <v>65.8125</v>
      </c>
      <c r="P85">
        <f t="shared" si="1"/>
        <v>530.23320000000001</v>
      </c>
    </row>
    <row r="86" spans="1:16" x14ac:dyDescent="0.25">
      <c r="A86" t="s">
        <v>113</v>
      </c>
      <c r="B86">
        <v>295.2</v>
      </c>
      <c r="C86">
        <v>50.354999999999997</v>
      </c>
      <c r="D86">
        <v>0</v>
      </c>
      <c r="E86">
        <v>0</v>
      </c>
      <c r="F86">
        <v>0</v>
      </c>
      <c r="G86">
        <v>18.895499999999998</v>
      </c>
      <c r="H86">
        <v>12.3597</v>
      </c>
      <c r="I86">
        <v>0</v>
      </c>
      <c r="J86">
        <v>0</v>
      </c>
      <c r="K86">
        <v>0</v>
      </c>
      <c r="L86">
        <v>0</v>
      </c>
      <c r="M86">
        <v>0.17369999999999999</v>
      </c>
      <c r="N86">
        <v>98.797499999999999</v>
      </c>
      <c r="O86">
        <v>69.66</v>
      </c>
      <c r="P86">
        <f t="shared" si="1"/>
        <v>545.44140000000004</v>
      </c>
    </row>
    <row r="87" spans="1:16" x14ac:dyDescent="0.25">
      <c r="A87" t="s">
        <v>114</v>
      </c>
      <c r="B87">
        <v>301.5675</v>
      </c>
      <c r="C87">
        <v>51.524999999999999</v>
      </c>
      <c r="D87">
        <v>0</v>
      </c>
      <c r="E87">
        <v>0</v>
      </c>
      <c r="F87">
        <v>0</v>
      </c>
      <c r="G87">
        <v>21.352499999999999</v>
      </c>
      <c r="H87">
        <v>12.281625</v>
      </c>
      <c r="I87">
        <v>0</v>
      </c>
      <c r="J87">
        <v>0</v>
      </c>
      <c r="K87">
        <v>0</v>
      </c>
      <c r="L87">
        <v>0</v>
      </c>
      <c r="M87">
        <v>0.1764</v>
      </c>
      <c r="N87">
        <v>100.86750000000001</v>
      </c>
      <c r="O87">
        <v>74.790000000000006</v>
      </c>
      <c r="P87">
        <f t="shared" si="1"/>
        <v>562.56052499999998</v>
      </c>
    </row>
    <row r="88" spans="1:16" x14ac:dyDescent="0.25">
      <c r="A88" t="s">
        <v>115</v>
      </c>
      <c r="B88">
        <v>308.16000000000003</v>
      </c>
      <c r="C88">
        <v>52.604999999999997</v>
      </c>
      <c r="D88">
        <v>0</v>
      </c>
      <c r="E88">
        <v>0</v>
      </c>
      <c r="F88">
        <v>0</v>
      </c>
      <c r="G88">
        <v>22.486499999999999</v>
      </c>
      <c r="H88">
        <v>12.223125</v>
      </c>
      <c r="I88">
        <v>0</v>
      </c>
      <c r="J88">
        <v>0</v>
      </c>
      <c r="K88">
        <v>0</v>
      </c>
      <c r="L88">
        <v>0</v>
      </c>
      <c r="M88">
        <v>0.17730000000000001</v>
      </c>
      <c r="N88">
        <v>103.16249999999999</v>
      </c>
      <c r="O88">
        <v>80.077500000000001</v>
      </c>
      <c r="P88">
        <f t="shared" si="1"/>
        <v>578.89192500000001</v>
      </c>
    </row>
    <row r="89" spans="1:16" x14ac:dyDescent="0.25">
      <c r="A89" t="s">
        <v>116</v>
      </c>
      <c r="B89">
        <v>314.73</v>
      </c>
      <c r="C89">
        <v>53.64</v>
      </c>
      <c r="D89">
        <v>0</v>
      </c>
      <c r="E89">
        <v>0</v>
      </c>
      <c r="F89">
        <v>0</v>
      </c>
      <c r="G89">
        <v>23.845500000000001</v>
      </c>
      <c r="H89">
        <v>12.2049</v>
      </c>
      <c r="I89">
        <v>0</v>
      </c>
      <c r="J89">
        <v>0</v>
      </c>
      <c r="K89">
        <v>0</v>
      </c>
      <c r="L89">
        <v>0</v>
      </c>
      <c r="M89">
        <v>0.1782</v>
      </c>
      <c r="N89">
        <v>105.75</v>
      </c>
      <c r="O89">
        <v>87.232500000000002</v>
      </c>
      <c r="P89">
        <f t="shared" si="1"/>
        <v>597.58109999999999</v>
      </c>
    </row>
    <row r="90" spans="1:16" x14ac:dyDescent="0.25">
      <c r="A90" t="s">
        <v>117</v>
      </c>
      <c r="B90">
        <v>321.32249999999999</v>
      </c>
      <c r="C90">
        <v>54.63</v>
      </c>
      <c r="D90">
        <v>0</v>
      </c>
      <c r="E90">
        <v>0</v>
      </c>
      <c r="F90">
        <v>0</v>
      </c>
      <c r="G90">
        <v>28.611000000000001</v>
      </c>
      <c r="H90">
        <v>12.2247</v>
      </c>
      <c r="I90">
        <v>0</v>
      </c>
      <c r="J90">
        <v>0</v>
      </c>
      <c r="K90">
        <v>0</v>
      </c>
      <c r="L90">
        <v>0</v>
      </c>
      <c r="M90">
        <v>0.17910000000000001</v>
      </c>
      <c r="N90">
        <v>108.9675</v>
      </c>
      <c r="O90">
        <v>92.767499999999998</v>
      </c>
      <c r="P90">
        <f t="shared" si="1"/>
        <v>618.70230000000004</v>
      </c>
    </row>
    <row r="91" spans="1:16" x14ac:dyDescent="0.25">
      <c r="A91" t="s">
        <v>118</v>
      </c>
      <c r="B91">
        <v>328.11750000000001</v>
      </c>
      <c r="C91">
        <v>55.552500000000002</v>
      </c>
      <c r="D91">
        <v>0</v>
      </c>
      <c r="E91">
        <v>0</v>
      </c>
      <c r="F91">
        <v>0</v>
      </c>
      <c r="G91">
        <v>32.791499999999999</v>
      </c>
      <c r="H91">
        <v>12.285</v>
      </c>
      <c r="I91">
        <v>0</v>
      </c>
      <c r="J91">
        <v>0</v>
      </c>
      <c r="K91">
        <v>0</v>
      </c>
      <c r="L91">
        <v>0</v>
      </c>
      <c r="M91">
        <v>0.18</v>
      </c>
      <c r="N91">
        <v>112.41</v>
      </c>
      <c r="O91">
        <v>97.784999999999997</v>
      </c>
      <c r="P91">
        <f t="shared" si="1"/>
        <v>639.12149999999997</v>
      </c>
    </row>
    <row r="92" spans="1:16" x14ac:dyDescent="0.25">
      <c r="A92" t="s">
        <v>119</v>
      </c>
      <c r="B92">
        <v>335.11500000000001</v>
      </c>
      <c r="C92">
        <v>56.677500000000002</v>
      </c>
      <c r="D92">
        <v>0</v>
      </c>
      <c r="E92">
        <v>0</v>
      </c>
      <c r="F92">
        <v>0</v>
      </c>
      <c r="G92">
        <v>34.073999999999998</v>
      </c>
      <c r="H92">
        <v>12.407624999999999</v>
      </c>
      <c r="I92">
        <v>0</v>
      </c>
      <c r="J92">
        <v>0</v>
      </c>
      <c r="K92">
        <v>0</v>
      </c>
      <c r="L92">
        <v>0</v>
      </c>
      <c r="M92">
        <v>0.18</v>
      </c>
      <c r="N92">
        <v>115.92</v>
      </c>
      <c r="O92">
        <v>102.78</v>
      </c>
      <c r="P92">
        <f t="shared" si="1"/>
        <v>657.15412500000002</v>
      </c>
    </row>
    <row r="93" spans="1:16" x14ac:dyDescent="0.25">
      <c r="A93" t="s">
        <v>120</v>
      </c>
      <c r="B93">
        <v>341.59500000000003</v>
      </c>
      <c r="C93">
        <v>57.33</v>
      </c>
      <c r="D93">
        <v>0</v>
      </c>
      <c r="E93">
        <v>0</v>
      </c>
      <c r="F93">
        <v>0</v>
      </c>
      <c r="G93">
        <v>34.213500000000003</v>
      </c>
      <c r="H93">
        <v>12.608775</v>
      </c>
      <c r="I93">
        <v>0</v>
      </c>
      <c r="J93">
        <v>0</v>
      </c>
      <c r="K93">
        <v>0</v>
      </c>
      <c r="L93">
        <v>0</v>
      </c>
      <c r="M93">
        <v>0.18</v>
      </c>
      <c r="N93">
        <v>119.34</v>
      </c>
      <c r="O93">
        <v>104.64749999999999</v>
      </c>
      <c r="P93">
        <f t="shared" si="1"/>
        <v>669.91477500000008</v>
      </c>
    </row>
    <row r="94" spans="1:16" x14ac:dyDescent="0.25">
      <c r="A94" t="s">
        <v>121</v>
      </c>
      <c r="B94">
        <v>347.44499999999999</v>
      </c>
      <c r="C94">
        <v>57.847499999999997</v>
      </c>
      <c r="D94">
        <v>0</v>
      </c>
      <c r="E94">
        <v>0</v>
      </c>
      <c r="F94">
        <v>0</v>
      </c>
      <c r="G94">
        <v>33.408000000000001</v>
      </c>
      <c r="H94">
        <v>12.961349999999999</v>
      </c>
      <c r="I94">
        <v>0</v>
      </c>
      <c r="J94">
        <v>0</v>
      </c>
      <c r="K94">
        <v>0</v>
      </c>
      <c r="L94">
        <v>0</v>
      </c>
      <c r="M94">
        <v>0.18</v>
      </c>
      <c r="N94">
        <v>139.60980000000001</v>
      </c>
      <c r="O94">
        <v>91.645200000000003</v>
      </c>
      <c r="P94">
        <f t="shared" si="1"/>
        <v>683.09685000000002</v>
      </c>
    </row>
    <row r="95" spans="1:16" x14ac:dyDescent="0.25">
      <c r="A95" t="s">
        <v>122</v>
      </c>
      <c r="B95">
        <v>352.73250000000002</v>
      </c>
      <c r="C95">
        <v>58.23</v>
      </c>
      <c r="D95">
        <v>0</v>
      </c>
      <c r="E95">
        <v>0</v>
      </c>
      <c r="F95">
        <v>0</v>
      </c>
      <c r="G95">
        <v>32.863500000000002</v>
      </c>
      <c r="H95">
        <v>13.394475</v>
      </c>
      <c r="I95">
        <v>0</v>
      </c>
      <c r="J95">
        <v>0</v>
      </c>
      <c r="K95">
        <v>0</v>
      </c>
      <c r="L95">
        <v>0</v>
      </c>
      <c r="M95">
        <v>0.18</v>
      </c>
      <c r="N95">
        <v>159.8004</v>
      </c>
      <c r="O95">
        <v>76.652100000000004</v>
      </c>
      <c r="P95">
        <f t="shared" si="1"/>
        <v>693.85297500000001</v>
      </c>
    </row>
    <row r="96" spans="1:16" x14ac:dyDescent="0.25">
      <c r="A96" t="s">
        <v>123</v>
      </c>
      <c r="B96">
        <v>357.52499999999998</v>
      </c>
      <c r="C96">
        <v>58.274999999999999</v>
      </c>
      <c r="D96">
        <v>0</v>
      </c>
      <c r="E96">
        <v>0</v>
      </c>
      <c r="F96">
        <v>0</v>
      </c>
      <c r="G96">
        <v>32.58</v>
      </c>
      <c r="H96">
        <v>13.802175</v>
      </c>
      <c r="I96">
        <v>0</v>
      </c>
      <c r="J96">
        <v>0</v>
      </c>
      <c r="K96">
        <v>0</v>
      </c>
      <c r="L96">
        <v>0</v>
      </c>
      <c r="M96">
        <v>0.18</v>
      </c>
      <c r="N96">
        <v>180.8613</v>
      </c>
      <c r="O96">
        <v>61.801200000000001</v>
      </c>
      <c r="P96">
        <f t="shared" si="1"/>
        <v>705.02467499999989</v>
      </c>
    </row>
    <row r="97" spans="1:16" x14ac:dyDescent="0.25">
      <c r="A97" t="s">
        <v>124</v>
      </c>
      <c r="B97">
        <v>361.89</v>
      </c>
      <c r="C97">
        <v>58.612499999999997</v>
      </c>
      <c r="D97">
        <v>0</v>
      </c>
      <c r="E97">
        <v>0</v>
      </c>
      <c r="F97">
        <v>0</v>
      </c>
      <c r="G97">
        <v>31.486499999999999</v>
      </c>
      <c r="H97">
        <v>14.103899999999999</v>
      </c>
      <c r="I97">
        <v>0</v>
      </c>
      <c r="J97">
        <v>0</v>
      </c>
      <c r="K97">
        <v>0</v>
      </c>
      <c r="L97">
        <v>0</v>
      </c>
      <c r="M97">
        <v>0.18</v>
      </c>
      <c r="N97">
        <v>202.91130000000001</v>
      </c>
      <c r="O97">
        <v>46.298699999999997</v>
      </c>
      <c r="P97">
        <f t="shared" si="1"/>
        <v>715.48289999999997</v>
      </c>
    </row>
    <row r="98" spans="1:16" x14ac:dyDescent="0.25">
      <c r="A98" t="s">
        <v>125</v>
      </c>
      <c r="B98">
        <v>365.89499999999998</v>
      </c>
      <c r="C98">
        <v>59.174999999999997</v>
      </c>
      <c r="D98">
        <v>0</v>
      </c>
      <c r="E98">
        <v>0</v>
      </c>
      <c r="F98">
        <v>0</v>
      </c>
      <c r="G98">
        <v>28.9575</v>
      </c>
      <c r="H98">
        <v>14.268599999999999</v>
      </c>
      <c r="I98">
        <v>0</v>
      </c>
      <c r="J98">
        <v>0</v>
      </c>
      <c r="K98">
        <v>0</v>
      </c>
      <c r="L98">
        <v>0</v>
      </c>
      <c r="M98">
        <v>0.18</v>
      </c>
      <c r="N98">
        <v>207.0873</v>
      </c>
      <c r="O98">
        <v>47.905200000000001</v>
      </c>
      <c r="P98">
        <f t="shared" si="1"/>
        <v>723.46860000000004</v>
      </c>
    </row>
    <row r="99" spans="1:16" x14ac:dyDescent="0.25">
      <c r="A99" t="s">
        <v>126</v>
      </c>
      <c r="B99">
        <v>369.9</v>
      </c>
      <c r="C99">
        <v>59.602499999999999</v>
      </c>
      <c r="D99">
        <v>0</v>
      </c>
      <c r="E99">
        <v>0</v>
      </c>
      <c r="F99">
        <v>0</v>
      </c>
      <c r="G99">
        <v>25.866</v>
      </c>
      <c r="H99">
        <v>14.380649999999999</v>
      </c>
      <c r="I99">
        <v>0</v>
      </c>
      <c r="J99">
        <v>0</v>
      </c>
      <c r="K99">
        <v>0</v>
      </c>
      <c r="L99">
        <v>0</v>
      </c>
      <c r="M99">
        <v>0.17505000000000001</v>
      </c>
      <c r="N99">
        <v>212.31540000000001</v>
      </c>
      <c r="O99">
        <v>49.382100000000001</v>
      </c>
      <c r="P99">
        <f t="shared" si="1"/>
        <v>731.62170000000003</v>
      </c>
    </row>
    <row r="100" spans="1:16" x14ac:dyDescent="0.25">
      <c r="A100" t="s">
        <v>127</v>
      </c>
      <c r="B100">
        <v>373.97250000000003</v>
      </c>
      <c r="C100">
        <v>60.075000000000003</v>
      </c>
      <c r="D100">
        <v>0</v>
      </c>
      <c r="E100">
        <v>0</v>
      </c>
      <c r="F100">
        <v>0</v>
      </c>
      <c r="G100">
        <v>23.3505</v>
      </c>
      <c r="H100">
        <v>14.476274999999999</v>
      </c>
      <c r="I100">
        <v>0</v>
      </c>
      <c r="J100">
        <v>0</v>
      </c>
      <c r="K100">
        <v>0</v>
      </c>
      <c r="L100">
        <v>0</v>
      </c>
      <c r="M100">
        <v>0.17077500000000001</v>
      </c>
      <c r="N100">
        <v>217.24019999999999</v>
      </c>
      <c r="O100">
        <v>49.092300000000002</v>
      </c>
      <c r="P100">
        <f t="shared" si="1"/>
        <v>738.37755000000004</v>
      </c>
    </row>
    <row r="101" spans="1:16" x14ac:dyDescent="0.25">
      <c r="A101" t="s">
        <v>128</v>
      </c>
      <c r="B101">
        <v>378.5625</v>
      </c>
      <c r="C101">
        <v>60.57</v>
      </c>
      <c r="D101">
        <v>0</v>
      </c>
      <c r="E101">
        <v>0</v>
      </c>
      <c r="F101">
        <v>0</v>
      </c>
      <c r="G101">
        <v>21.4785</v>
      </c>
      <c r="H101">
        <v>14.582025</v>
      </c>
      <c r="I101">
        <v>0</v>
      </c>
      <c r="J101">
        <v>0</v>
      </c>
      <c r="K101">
        <v>0</v>
      </c>
      <c r="L101">
        <v>0</v>
      </c>
      <c r="M101">
        <v>0.16672500000000001</v>
      </c>
      <c r="N101">
        <v>222.0642</v>
      </c>
      <c r="O101">
        <v>51.423299999999998</v>
      </c>
      <c r="P101">
        <f t="shared" si="1"/>
        <v>748.84725000000003</v>
      </c>
    </row>
    <row r="102" spans="1:16" x14ac:dyDescent="0.25">
      <c r="A102" t="s">
        <v>129</v>
      </c>
      <c r="B102">
        <v>383.98500000000001</v>
      </c>
      <c r="C102">
        <v>60.772500000000001</v>
      </c>
      <c r="D102">
        <v>0</v>
      </c>
      <c r="E102">
        <v>0</v>
      </c>
      <c r="F102">
        <v>0</v>
      </c>
      <c r="G102">
        <v>20.231999999999999</v>
      </c>
      <c r="H102">
        <v>14.752575</v>
      </c>
      <c r="I102">
        <v>0</v>
      </c>
      <c r="J102">
        <v>0</v>
      </c>
      <c r="K102">
        <v>0</v>
      </c>
      <c r="L102">
        <v>0</v>
      </c>
      <c r="M102">
        <v>0.16289999999999999</v>
      </c>
      <c r="N102">
        <v>228.89879999999999</v>
      </c>
      <c r="O102">
        <v>52.3962</v>
      </c>
      <c r="P102">
        <f t="shared" si="1"/>
        <v>761.19997499999999</v>
      </c>
    </row>
    <row r="103" spans="1:16" x14ac:dyDescent="0.25">
      <c r="A103" t="s">
        <v>130</v>
      </c>
      <c r="B103">
        <v>389.40750000000003</v>
      </c>
      <c r="C103">
        <v>61.087499999999999</v>
      </c>
      <c r="D103">
        <v>0</v>
      </c>
      <c r="E103">
        <v>0</v>
      </c>
      <c r="F103">
        <v>0</v>
      </c>
      <c r="G103">
        <v>19.651499999999999</v>
      </c>
      <c r="H103">
        <v>14.92605</v>
      </c>
      <c r="I103">
        <v>0</v>
      </c>
      <c r="J103">
        <v>0</v>
      </c>
      <c r="K103">
        <v>0</v>
      </c>
      <c r="L103">
        <v>0</v>
      </c>
      <c r="M103">
        <v>0.159525</v>
      </c>
      <c r="N103">
        <v>234.78659999999999</v>
      </c>
      <c r="O103">
        <v>53.888399999999997</v>
      </c>
      <c r="P103">
        <f t="shared" si="1"/>
        <v>773.90707499999996</v>
      </c>
    </row>
    <row r="104" spans="1:16" x14ac:dyDescent="0.25">
      <c r="A104" t="s">
        <v>131</v>
      </c>
      <c r="B104">
        <v>394.8075</v>
      </c>
      <c r="C104">
        <v>61.2</v>
      </c>
      <c r="D104">
        <v>0</v>
      </c>
      <c r="E104">
        <v>0</v>
      </c>
      <c r="F104">
        <v>0</v>
      </c>
      <c r="G104">
        <v>19.624500000000001</v>
      </c>
      <c r="H104">
        <v>15.091875</v>
      </c>
      <c r="I104">
        <v>0</v>
      </c>
      <c r="J104">
        <v>0</v>
      </c>
      <c r="K104">
        <v>0</v>
      </c>
      <c r="L104">
        <v>0</v>
      </c>
      <c r="M104">
        <v>0.15615000000000001</v>
      </c>
      <c r="N104">
        <v>239.84639999999999</v>
      </c>
      <c r="O104">
        <v>56.163600000000002</v>
      </c>
      <c r="P104">
        <f t="shared" si="1"/>
        <v>786.89002500000004</v>
      </c>
    </row>
    <row r="105" spans="1:16" x14ac:dyDescent="0.25">
      <c r="A105" t="s">
        <v>132</v>
      </c>
      <c r="B105">
        <v>399.66750000000002</v>
      </c>
      <c r="C105">
        <v>61.244999999999997</v>
      </c>
      <c r="D105">
        <v>0</v>
      </c>
      <c r="E105">
        <v>0</v>
      </c>
      <c r="F105">
        <v>0</v>
      </c>
      <c r="G105">
        <v>19.795500000000001</v>
      </c>
      <c r="H105">
        <v>15.240375</v>
      </c>
      <c r="I105">
        <v>0</v>
      </c>
      <c r="J105">
        <v>0</v>
      </c>
      <c r="K105">
        <v>0</v>
      </c>
      <c r="L105">
        <v>0</v>
      </c>
      <c r="M105">
        <v>0.15277499999999999</v>
      </c>
      <c r="N105">
        <v>243.65520000000001</v>
      </c>
      <c r="O105">
        <v>54.1098</v>
      </c>
      <c r="P105">
        <f t="shared" si="1"/>
        <v>793.86615000000006</v>
      </c>
    </row>
    <row r="106" spans="1:16" x14ac:dyDescent="0.25">
      <c r="A106" t="s">
        <v>133</v>
      </c>
      <c r="B106">
        <v>404.48250000000002</v>
      </c>
      <c r="C106">
        <v>61.02</v>
      </c>
      <c r="D106">
        <v>0</v>
      </c>
      <c r="E106">
        <v>0</v>
      </c>
      <c r="F106">
        <v>0</v>
      </c>
      <c r="G106">
        <v>20.1555</v>
      </c>
      <c r="H106">
        <v>15.328799999999999</v>
      </c>
      <c r="I106">
        <v>0</v>
      </c>
      <c r="J106">
        <v>0</v>
      </c>
      <c r="K106">
        <v>0</v>
      </c>
      <c r="L106">
        <v>0</v>
      </c>
      <c r="M106">
        <v>0.14940000000000001</v>
      </c>
      <c r="N106">
        <v>246.38849999999999</v>
      </c>
      <c r="O106">
        <v>54.234000000000002</v>
      </c>
      <c r="P106">
        <f t="shared" si="1"/>
        <v>801.75870000000009</v>
      </c>
    </row>
    <row r="107" spans="1:16" x14ac:dyDescent="0.25">
      <c r="A107" t="s">
        <v>134</v>
      </c>
      <c r="B107">
        <v>409.29750000000001</v>
      </c>
      <c r="C107">
        <v>60.615000000000002</v>
      </c>
      <c r="D107">
        <v>0</v>
      </c>
      <c r="E107">
        <v>0</v>
      </c>
      <c r="F107">
        <v>0</v>
      </c>
      <c r="G107">
        <v>20.312999999999999</v>
      </c>
      <c r="H107">
        <v>15.372</v>
      </c>
      <c r="I107">
        <v>0</v>
      </c>
      <c r="J107">
        <v>0</v>
      </c>
      <c r="K107">
        <v>0</v>
      </c>
      <c r="L107">
        <v>0</v>
      </c>
      <c r="M107">
        <v>0.1467</v>
      </c>
      <c r="N107">
        <v>250.69409999999999</v>
      </c>
      <c r="O107">
        <v>55.913400000000003</v>
      </c>
      <c r="P107">
        <f t="shared" si="1"/>
        <v>812.35170000000005</v>
      </c>
    </row>
    <row r="108" spans="1:16" x14ac:dyDescent="0.25">
      <c r="A108" t="s">
        <v>135</v>
      </c>
      <c r="B108">
        <v>413.97750000000002</v>
      </c>
      <c r="C108">
        <v>60.164999999999999</v>
      </c>
      <c r="D108">
        <v>0</v>
      </c>
      <c r="E108">
        <v>0</v>
      </c>
      <c r="F108">
        <v>0</v>
      </c>
      <c r="G108">
        <v>20.011500000000002</v>
      </c>
      <c r="H108">
        <v>15.392925</v>
      </c>
      <c r="I108">
        <v>0</v>
      </c>
      <c r="J108">
        <v>0</v>
      </c>
      <c r="K108">
        <v>0</v>
      </c>
      <c r="L108">
        <v>0</v>
      </c>
      <c r="M108">
        <v>0.14399999999999999</v>
      </c>
      <c r="N108">
        <v>254.94479999999999</v>
      </c>
      <c r="O108">
        <v>56.027700000000003</v>
      </c>
      <c r="P108">
        <f t="shared" si="1"/>
        <v>820.66342500000007</v>
      </c>
    </row>
    <row r="109" spans="1:16" x14ac:dyDescent="0.25">
      <c r="A109" t="s">
        <v>136</v>
      </c>
      <c r="B109">
        <v>418.47750000000002</v>
      </c>
      <c r="C109">
        <v>59.422499999999999</v>
      </c>
      <c r="D109">
        <v>0</v>
      </c>
      <c r="E109">
        <v>0</v>
      </c>
      <c r="F109">
        <v>0</v>
      </c>
      <c r="G109">
        <v>19.754999999999999</v>
      </c>
      <c r="H109">
        <v>15.39945</v>
      </c>
      <c r="I109">
        <v>0</v>
      </c>
      <c r="J109">
        <v>0</v>
      </c>
      <c r="K109">
        <v>0</v>
      </c>
      <c r="L109">
        <v>0</v>
      </c>
      <c r="M109">
        <v>0.14624999999999999</v>
      </c>
      <c r="N109">
        <v>259.49520000000001</v>
      </c>
      <c r="O109">
        <v>58.2498</v>
      </c>
      <c r="P109">
        <f t="shared" si="1"/>
        <v>830.94569999999999</v>
      </c>
    </row>
    <row r="110" spans="1:16" x14ac:dyDescent="0.25">
      <c r="A110" t="s">
        <v>137</v>
      </c>
      <c r="B110">
        <v>422.23500000000001</v>
      </c>
      <c r="C110">
        <v>58.905000000000001</v>
      </c>
      <c r="D110">
        <v>0</v>
      </c>
      <c r="E110">
        <v>0</v>
      </c>
      <c r="F110">
        <v>0</v>
      </c>
      <c r="G110">
        <v>19.484999999999999</v>
      </c>
      <c r="H110">
        <v>15.39405</v>
      </c>
      <c r="I110">
        <v>0</v>
      </c>
      <c r="J110">
        <v>0</v>
      </c>
      <c r="K110">
        <v>0</v>
      </c>
      <c r="L110">
        <v>0</v>
      </c>
      <c r="M110">
        <v>0.14782500000000001</v>
      </c>
      <c r="N110">
        <v>264.447</v>
      </c>
      <c r="O110">
        <v>58.900500000000001</v>
      </c>
      <c r="P110">
        <f t="shared" si="1"/>
        <v>839.51437499999997</v>
      </c>
    </row>
    <row r="111" spans="1:16" x14ac:dyDescent="0.25">
      <c r="A111" t="s">
        <v>138</v>
      </c>
      <c r="B111">
        <v>425.58749999999998</v>
      </c>
      <c r="C111">
        <v>58.432499999999997</v>
      </c>
      <c r="D111">
        <v>0</v>
      </c>
      <c r="E111">
        <v>0</v>
      </c>
      <c r="F111">
        <v>0</v>
      </c>
      <c r="G111">
        <v>18.994499999999999</v>
      </c>
      <c r="H111">
        <v>15.351749999999999</v>
      </c>
      <c r="I111">
        <v>0</v>
      </c>
      <c r="J111">
        <v>0</v>
      </c>
      <c r="K111">
        <v>0</v>
      </c>
      <c r="L111">
        <v>0</v>
      </c>
      <c r="M111">
        <v>0.150975</v>
      </c>
      <c r="N111">
        <v>267.31529999999998</v>
      </c>
      <c r="O111">
        <v>57.787199999999999</v>
      </c>
      <c r="P111">
        <f t="shared" si="1"/>
        <v>843.61972500000002</v>
      </c>
    </row>
    <row r="112" spans="1:16" x14ac:dyDescent="0.25">
      <c r="A112" t="s">
        <v>139</v>
      </c>
      <c r="B112">
        <v>429.12</v>
      </c>
      <c r="C112">
        <v>58.05</v>
      </c>
      <c r="D112">
        <v>0</v>
      </c>
      <c r="E112">
        <v>0</v>
      </c>
      <c r="F112">
        <v>0</v>
      </c>
      <c r="G112">
        <v>18.436499999999999</v>
      </c>
      <c r="H112">
        <v>15.3108</v>
      </c>
      <c r="I112">
        <v>0</v>
      </c>
      <c r="J112">
        <v>0</v>
      </c>
      <c r="K112">
        <v>0</v>
      </c>
      <c r="L112">
        <v>0</v>
      </c>
      <c r="M112">
        <v>0.15390000000000001</v>
      </c>
      <c r="N112">
        <v>270.47340000000003</v>
      </c>
      <c r="O112">
        <v>58.386600000000001</v>
      </c>
      <c r="P112">
        <f t="shared" si="1"/>
        <v>849.93120000000022</v>
      </c>
    </row>
    <row r="113" spans="1:16" x14ac:dyDescent="0.25">
      <c r="A113" t="s">
        <v>140</v>
      </c>
      <c r="B113">
        <v>432.74250000000001</v>
      </c>
      <c r="C113">
        <v>57.96</v>
      </c>
      <c r="D113">
        <v>0</v>
      </c>
      <c r="E113">
        <v>0</v>
      </c>
      <c r="F113">
        <v>0</v>
      </c>
      <c r="G113">
        <v>17.959499999999998</v>
      </c>
      <c r="H113">
        <v>15.2973</v>
      </c>
      <c r="I113">
        <v>0</v>
      </c>
      <c r="J113">
        <v>0</v>
      </c>
      <c r="K113">
        <v>0</v>
      </c>
      <c r="L113">
        <v>0</v>
      </c>
      <c r="M113">
        <v>0.161325</v>
      </c>
      <c r="N113">
        <v>273.84660000000002</v>
      </c>
      <c r="O113">
        <v>59.198399999999999</v>
      </c>
      <c r="P113">
        <f t="shared" si="1"/>
        <v>857.16562500000009</v>
      </c>
    </row>
    <row r="114" spans="1:16" x14ac:dyDescent="0.25">
      <c r="A114" t="s">
        <v>141</v>
      </c>
      <c r="B114">
        <v>436.07249999999999</v>
      </c>
      <c r="C114">
        <v>58.027500000000003</v>
      </c>
      <c r="D114">
        <v>0</v>
      </c>
      <c r="E114">
        <v>0</v>
      </c>
      <c r="F114">
        <v>0</v>
      </c>
      <c r="G114">
        <v>17.743500000000001</v>
      </c>
      <c r="H114">
        <v>15.282674999999999</v>
      </c>
      <c r="I114">
        <v>0</v>
      </c>
      <c r="J114">
        <v>0</v>
      </c>
      <c r="K114">
        <v>0</v>
      </c>
      <c r="L114">
        <v>0</v>
      </c>
      <c r="M114">
        <v>0.168075</v>
      </c>
      <c r="N114">
        <v>275.07600000000002</v>
      </c>
      <c r="O114">
        <v>59.723999999999997</v>
      </c>
      <c r="P114">
        <f t="shared" si="1"/>
        <v>862.0942500000001</v>
      </c>
    </row>
    <row r="115" spans="1:16" x14ac:dyDescent="0.25">
      <c r="A115" t="s">
        <v>142</v>
      </c>
      <c r="B115">
        <v>439.69499999999999</v>
      </c>
      <c r="C115">
        <v>58.252499999999998</v>
      </c>
      <c r="D115">
        <v>0</v>
      </c>
      <c r="E115">
        <v>0</v>
      </c>
      <c r="F115">
        <v>0</v>
      </c>
      <c r="G115">
        <v>17.563500000000001</v>
      </c>
      <c r="H115">
        <v>15.329025</v>
      </c>
      <c r="I115">
        <v>0</v>
      </c>
      <c r="J115">
        <v>0</v>
      </c>
      <c r="K115">
        <v>0</v>
      </c>
      <c r="L115">
        <v>0</v>
      </c>
      <c r="M115">
        <v>0.17549999999999999</v>
      </c>
      <c r="N115">
        <v>276.17489999999998</v>
      </c>
      <c r="O115">
        <v>60.6051</v>
      </c>
      <c r="P115">
        <f t="shared" si="1"/>
        <v>867.795525</v>
      </c>
    </row>
    <row r="116" spans="1:16" x14ac:dyDescent="0.25">
      <c r="A116" t="s">
        <v>143</v>
      </c>
      <c r="B116">
        <v>443.4975</v>
      </c>
      <c r="C116">
        <v>58.59</v>
      </c>
      <c r="D116">
        <v>0</v>
      </c>
      <c r="E116">
        <v>0</v>
      </c>
      <c r="F116">
        <v>0</v>
      </c>
      <c r="G116">
        <v>17.765999999999998</v>
      </c>
      <c r="H116">
        <v>15.447374999999999</v>
      </c>
      <c r="I116">
        <v>0</v>
      </c>
      <c r="J116">
        <v>0</v>
      </c>
      <c r="K116">
        <v>0</v>
      </c>
      <c r="L116">
        <v>0</v>
      </c>
      <c r="M116">
        <v>0.17774999999999999</v>
      </c>
      <c r="N116">
        <v>276.59160000000003</v>
      </c>
      <c r="O116">
        <v>60.435899999999997</v>
      </c>
      <c r="P116">
        <f t="shared" si="1"/>
        <v>872.50612499999988</v>
      </c>
    </row>
    <row r="117" spans="1:16" x14ac:dyDescent="0.25">
      <c r="A117" t="s">
        <v>144</v>
      </c>
      <c r="B117">
        <v>447.21</v>
      </c>
      <c r="C117">
        <v>59.017499999999998</v>
      </c>
      <c r="D117">
        <v>0</v>
      </c>
      <c r="E117">
        <v>0</v>
      </c>
      <c r="F117">
        <v>0</v>
      </c>
      <c r="G117">
        <v>17.869499999999999</v>
      </c>
      <c r="H117">
        <v>15.696899999999999</v>
      </c>
      <c r="I117">
        <v>0</v>
      </c>
      <c r="J117">
        <v>0</v>
      </c>
      <c r="K117">
        <v>0</v>
      </c>
      <c r="L117">
        <v>0</v>
      </c>
      <c r="M117">
        <v>0.17954999999999999</v>
      </c>
      <c r="N117">
        <v>276.62939999999998</v>
      </c>
      <c r="O117">
        <v>61.523099999999999</v>
      </c>
      <c r="P117">
        <f t="shared" si="1"/>
        <v>878.12594999999999</v>
      </c>
    </row>
    <row r="118" spans="1:16" x14ac:dyDescent="0.25">
      <c r="A118" t="s">
        <v>145</v>
      </c>
      <c r="B118">
        <v>450.40499999999997</v>
      </c>
      <c r="C118">
        <v>59.422499999999999</v>
      </c>
      <c r="D118">
        <v>0</v>
      </c>
      <c r="E118">
        <v>0</v>
      </c>
      <c r="F118">
        <v>0</v>
      </c>
      <c r="G118">
        <v>18.099</v>
      </c>
      <c r="H118">
        <v>16.034624999999998</v>
      </c>
      <c r="I118">
        <v>0</v>
      </c>
      <c r="J118">
        <v>0</v>
      </c>
      <c r="K118">
        <v>0</v>
      </c>
      <c r="L118">
        <v>0</v>
      </c>
      <c r="M118">
        <v>0.18157499999999999</v>
      </c>
      <c r="N118">
        <v>278.39699999999999</v>
      </c>
      <c r="O118">
        <v>62.927999999999997</v>
      </c>
      <c r="P118">
        <f t="shared" si="1"/>
        <v>885.46770000000004</v>
      </c>
    </row>
    <row r="119" spans="1:16" x14ac:dyDescent="0.25">
      <c r="A119" t="s">
        <v>146</v>
      </c>
      <c r="B119">
        <v>453.48750000000001</v>
      </c>
      <c r="C119">
        <v>59.872500000000002</v>
      </c>
      <c r="D119">
        <v>0</v>
      </c>
      <c r="E119">
        <v>0</v>
      </c>
      <c r="F119">
        <v>0</v>
      </c>
      <c r="G119">
        <v>18.486000000000001</v>
      </c>
      <c r="H119">
        <v>16.4682</v>
      </c>
      <c r="I119">
        <v>0</v>
      </c>
      <c r="J119">
        <v>0</v>
      </c>
      <c r="K119">
        <v>0</v>
      </c>
      <c r="L119">
        <v>0</v>
      </c>
      <c r="M119">
        <v>0.18382499999999999</v>
      </c>
      <c r="N119">
        <v>280.24200000000002</v>
      </c>
      <c r="O119">
        <v>63.715499999999999</v>
      </c>
      <c r="P119">
        <f t="shared" si="1"/>
        <v>892.45552500000008</v>
      </c>
    </row>
    <row r="120" spans="1:16" x14ac:dyDescent="0.25">
      <c r="A120" t="s">
        <v>147</v>
      </c>
      <c r="B120">
        <v>456.45749999999998</v>
      </c>
      <c r="C120">
        <v>60.435000000000002</v>
      </c>
      <c r="D120">
        <v>0</v>
      </c>
      <c r="E120">
        <v>0</v>
      </c>
      <c r="F120">
        <v>0</v>
      </c>
      <c r="G120">
        <v>18.414000000000001</v>
      </c>
      <c r="H120">
        <v>16.933499999999999</v>
      </c>
      <c r="I120">
        <v>0</v>
      </c>
      <c r="J120">
        <v>0</v>
      </c>
      <c r="K120">
        <v>0</v>
      </c>
      <c r="L120">
        <v>0</v>
      </c>
      <c r="M120">
        <v>0.186525</v>
      </c>
      <c r="N120">
        <v>283.7448</v>
      </c>
      <c r="O120">
        <v>65.387699999999995</v>
      </c>
      <c r="P120">
        <f t="shared" si="1"/>
        <v>901.55902499999979</v>
      </c>
    </row>
    <row r="121" spans="1:16" x14ac:dyDescent="0.25">
      <c r="A121" t="s">
        <v>148</v>
      </c>
      <c r="B121">
        <v>459.5625</v>
      </c>
      <c r="C121">
        <v>61.02</v>
      </c>
      <c r="D121">
        <v>0</v>
      </c>
      <c r="E121">
        <v>0</v>
      </c>
      <c r="F121">
        <v>0</v>
      </c>
      <c r="G121">
        <v>18.251999999999999</v>
      </c>
      <c r="H121">
        <v>17.391825000000001</v>
      </c>
      <c r="I121">
        <v>0</v>
      </c>
      <c r="J121">
        <v>0</v>
      </c>
      <c r="K121">
        <v>0</v>
      </c>
      <c r="L121">
        <v>0</v>
      </c>
      <c r="M121">
        <v>0.18675</v>
      </c>
      <c r="N121">
        <v>287.38260000000002</v>
      </c>
      <c r="O121">
        <v>66.564899999999994</v>
      </c>
      <c r="P121">
        <f t="shared" si="1"/>
        <v>910.36057499999993</v>
      </c>
    </row>
    <row r="122" spans="1:16" x14ac:dyDescent="0.25">
      <c r="A122" t="s">
        <v>149</v>
      </c>
      <c r="B122">
        <v>462.98250000000002</v>
      </c>
      <c r="C122">
        <v>61.74</v>
      </c>
      <c r="D122">
        <v>0</v>
      </c>
      <c r="E122">
        <v>0</v>
      </c>
      <c r="F122">
        <v>0</v>
      </c>
      <c r="G122">
        <v>18.2925</v>
      </c>
      <c r="H122">
        <v>17.73855</v>
      </c>
      <c r="I122">
        <v>0</v>
      </c>
      <c r="J122">
        <v>0</v>
      </c>
      <c r="K122">
        <v>0</v>
      </c>
      <c r="L122">
        <v>0</v>
      </c>
      <c r="M122">
        <v>0.19192500000000001</v>
      </c>
      <c r="N122">
        <v>290.5668</v>
      </c>
      <c r="O122">
        <v>66.868200000000002</v>
      </c>
      <c r="P122">
        <f t="shared" si="1"/>
        <v>918.38047500000005</v>
      </c>
    </row>
    <row r="123" spans="1:16" x14ac:dyDescent="0.25">
      <c r="A123" t="s">
        <v>150</v>
      </c>
      <c r="B123">
        <v>469.0575</v>
      </c>
      <c r="C123">
        <v>62.594999999999999</v>
      </c>
      <c r="D123">
        <v>0</v>
      </c>
      <c r="E123">
        <v>0</v>
      </c>
      <c r="F123">
        <v>0</v>
      </c>
      <c r="G123">
        <v>18.260999999999999</v>
      </c>
      <c r="H123">
        <v>18.109124999999999</v>
      </c>
      <c r="I123">
        <v>0</v>
      </c>
      <c r="J123">
        <v>0</v>
      </c>
      <c r="K123">
        <v>0</v>
      </c>
      <c r="L123">
        <v>0</v>
      </c>
      <c r="M123">
        <v>0.19642499999999999</v>
      </c>
      <c r="N123">
        <v>294.42779999999999</v>
      </c>
      <c r="O123">
        <v>69.172200000000004</v>
      </c>
      <c r="P123">
        <f t="shared" si="1"/>
        <v>931.81904999999983</v>
      </c>
    </row>
    <row r="124" spans="1:16" x14ac:dyDescent="0.25">
      <c r="A124" t="s">
        <v>151</v>
      </c>
      <c r="B124">
        <v>474.63749999999999</v>
      </c>
      <c r="C124">
        <v>63.517499999999998</v>
      </c>
      <c r="D124">
        <v>0</v>
      </c>
      <c r="E124">
        <v>0</v>
      </c>
      <c r="F124">
        <v>0</v>
      </c>
      <c r="G124">
        <v>18.288</v>
      </c>
      <c r="H124">
        <v>18.482624999999999</v>
      </c>
      <c r="I124">
        <v>0</v>
      </c>
      <c r="J124">
        <v>0</v>
      </c>
      <c r="K124">
        <v>0</v>
      </c>
      <c r="L124">
        <v>0</v>
      </c>
      <c r="M124">
        <v>0.20632500000000001</v>
      </c>
      <c r="N124">
        <v>299.66219999999998</v>
      </c>
      <c r="O124">
        <v>70.552800000000005</v>
      </c>
      <c r="P124">
        <f t="shared" si="1"/>
        <v>945.34694999999999</v>
      </c>
    </row>
    <row r="125" spans="1:16" x14ac:dyDescent="0.25">
      <c r="A125" t="s">
        <v>152</v>
      </c>
      <c r="B125">
        <v>480.19499999999999</v>
      </c>
      <c r="C125">
        <v>64.732500000000002</v>
      </c>
      <c r="D125">
        <v>0</v>
      </c>
      <c r="E125">
        <v>0</v>
      </c>
      <c r="F125">
        <v>0</v>
      </c>
      <c r="G125">
        <v>18.846</v>
      </c>
      <c r="H125">
        <v>18.88785</v>
      </c>
      <c r="I125">
        <v>0</v>
      </c>
      <c r="J125">
        <v>0</v>
      </c>
      <c r="K125">
        <v>0</v>
      </c>
      <c r="L125">
        <v>0</v>
      </c>
      <c r="M125">
        <v>0.21262500000000001</v>
      </c>
      <c r="N125">
        <v>304.79849999999999</v>
      </c>
      <c r="O125">
        <v>71.986500000000007</v>
      </c>
      <c r="P125">
        <f t="shared" si="1"/>
        <v>959.65897499999994</v>
      </c>
    </row>
    <row r="126" spans="1:16" x14ac:dyDescent="0.25">
      <c r="A126" t="s">
        <v>153</v>
      </c>
      <c r="B126">
        <v>488.0025</v>
      </c>
      <c r="C126">
        <v>65.97</v>
      </c>
      <c r="D126">
        <v>0</v>
      </c>
      <c r="E126">
        <v>0</v>
      </c>
      <c r="F126">
        <v>0</v>
      </c>
      <c r="G126">
        <v>20.407499999999999</v>
      </c>
      <c r="H126">
        <v>19.316475000000001</v>
      </c>
      <c r="I126">
        <v>0</v>
      </c>
      <c r="J126">
        <v>0</v>
      </c>
      <c r="K126">
        <v>0</v>
      </c>
      <c r="L126">
        <v>0</v>
      </c>
      <c r="M126">
        <v>0.58455000000000001</v>
      </c>
      <c r="N126">
        <v>312.7491</v>
      </c>
      <c r="O126">
        <v>74.295900000000003</v>
      </c>
      <c r="P126">
        <f t="shared" si="1"/>
        <v>981.32602499999996</v>
      </c>
    </row>
    <row r="127" spans="1:16" x14ac:dyDescent="0.25">
      <c r="A127" t="s">
        <v>154</v>
      </c>
      <c r="B127">
        <v>493.71749999999997</v>
      </c>
      <c r="C127">
        <v>67.5</v>
      </c>
      <c r="D127">
        <v>0</v>
      </c>
      <c r="E127">
        <v>0</v>
      </c>
      <c r="F127">
        <v>0</v>
      </c>
      <c r="G127">
        <v>22.626000000000001</v>
      </c>
      <c r="H127">
        <v>19.7226</v>
      </c>
      <c r="I127">
        <v>0</v>
      </c>
      <c r="J127">
        <v>0</v>
      </c>
      <c r="K127">
        <v>0</v>
      </c>
      <c r="L127">
        <v>0</v>
      </c>
      <c r="M127">
        <v>1.2231000000000001</v>
      </c>
      <c r="N127">
        <v>321.80759999999998</v>
      </c>
      <c r="O127">
        <v>77.859899999999996</v>
      </c>
      <c r="P127">
        <f t="shared" si="1"/>
        <v>1004.4567000000001</v>
      </c>
    </row>
    <row r="128" spans="1:16" x14ac:dyDescent="0.25">
      <c r="A128" t="s">
        <v>155</v>
      </c>
      <c r="B128">
        <v>501.435</v>
      </c>
      <c r="C128">
        <v>68.849999999999994</v>
      </c>
      <c r="D128">
        <v>0</v>
      </c>
      <c r="E128">
        <v>0</v>
      </c>
      <c r="F128">
        <v>0</v>
      </c>
      <c r="G128">
        <v>25.465499999999999</v>
      </c>
      <c r="H128">
        <v>21.0078</v>
      </c>
      <c r="I128">
        <v>0</v>
      </c>
      <c r="J128">
        <v>0</v>
      </c>
      <c r="K128">
        <v>0</v>
      </c>
      <c r="L128">
        <v>0</v>
      </c>
      <c r="M128">
        <v>1.32795</v>
      </c>
      <c r="N128">
        <v>329.24880000000002</v>
      </c>
      <c r="O128">
        <v>78.901200000000003</v>
      </c>
      <c r="P128">
        <f t="shared" si="1"/>
        <v>1026.2362499999999</v>
      </c>
    </row>
    <row r="129" spans="1:16" x14ac:dyDescent="0.25">
      <c r="A129" t="s">
        <v>156</v>
      </c>
      <c r="B129">
        <v>509.625</v>
      </c>
      <c r="C129">
        <v>70.02</v>
      </c>
      <c r="D129">
        <v>0</v>
      </c>
      <c r="E129">
        <v>0</v>
      </c>
      <c r="F129">
        <v>0</v>
      </c>
      <c r="G129">
        <v>29.978999999999999</v>
      </c>
      <c r="H129">
        <v>20.94885</v>
      </c>
      <c r="I129">
        <v>0</v>
      </c>
      <c r="J129">
        <v>0</v>
      </c>
      <c r="K129">
        <v>0</v>
      </c>
      <c r="L129">
        <v>0</v>
      </c>
      <c r="M129">
        <v>1.39635</v>
      </c>
      <c r="N129">
        <v>339.48719999999997</v>
      </c>
      <c r="O129">
        <v>83.3553</v>
      </c>
      <c r="P129">
        <f t="shared" si="1"/>
        <v>1054.8117</v>
      </c>
    </row>
    <row r="130" spans="1:16" x14ac:dyDescent="0.25">
      <c r="A130" t="s">
        <v>157</v>
      </c>
      <c r="B130">
        <v>518.64750000000004</v>
      </c>
      <c r="C130">
        <v>71.302499999999995</v>
      </c>
      <c r="D130">
        <v>0</v>
      </c>
      <c r="E130">
        <v>0</v>
      </c>
      <c r="F130">
        <v>0</v>
      </c>
      <c r="G130">
        <v>33.939</v>
      </c>
      <c r="H130">
        <v>20.846250000000001</v>
      </c>
      <c r="I130">
        <v>0</v>
      </c>
      <c r="J130">
        <v>0</v>
      </c>
      <c r="K130">
        <v>0</v>
      </c>
      <c r="L130">
        <v>0</v>
      </c>
      <c r="M130">
        <v>1.368225</v>
      </c>
      <c r="N130">
        <v>347.69047499999999</v>
      </c>
      <c r="O130">
        <v>86.447024999999996</v>
      </c>
      <c r="P130">
        <f t="shared" si="1"/>
        <v>1080.2409750000002</v>
      </c>
    </row>
    <row r="131" spans="1:16" x14ac:dyDescent="0.25">
      <c r="A131" t="s">
        <v>158</v>
      </c>
      <c r="B131">
        <v>527.73749999999995</v>
      </c>
      <c r="C131">
        <v>72.27</v>
      </c>
      <c r="D131">
        <v>0</v>
      </c>
      <c r="E131">
        <v>0</v>
      </c>
      <c r="F131">
        <v>0</v>
      </c>
      <c r="G131">
        <v>41.597999999999999</v>
      </c>
      <c r="H131">
        <v>20.633624999999999</v>
      </c>
      <c r="I131">
        <v>0</v>
      </c>
      <c r="J131">
        <v>0</v>
      </c>
      <c r="K131">
        <v>0</v>
      </c>
      <c r="L131">
        <v>0</v>
      </c>
      <c r="M131">
        <v>1.28745</v>
      </c>
      <c r="N131">
        <v>354.82837499999999</v>
      </c>
      <c r="O131">
        <v>86.329125000000005</v>
      </c>
      <c r="P131">
        <f t="shared" ref="P131:P194" si="2">SUM(B131:O131)</f>
        <v>1104.6840749999999</v>
      </c>
    </row>
    <row r="132" spans="1:16" x14ac:dyDescent="0.25">
      <c r="A132" t="s">
        <v>159</v>
      </c>
      <c r="B132">
        <v>535.88250000000005</v>
      </c>
      <c r="C132">
        <v>73.44</v>
      </c>
      <c r="D132">
        <v>0</v>
      </c>
      <c r="E132">
        <v>0</v>
      </c>
      <c r="F132">
        <v>0</v>
      </c>
      <c r="G132">
        <v>47.2545</v>
      </c>
      <c r="H132">
        <v>20.386800000000001</v>
      </c>
      <c r="I132">
        <v>0</v>
      </c>
      <c r="J132">
        <v>0</v>
      </c>
      <c r="K132">
        <v>0</v>
      </c>
      <c r="L132">
        <v>0</v>
      </c>
      <c r="M132">
        <v>1.3193999999999999</v>
      </c>
      <c r="N132">
        <v>362.778075</v>
      </c>
      <c r="O132">
        <v>89.516925000000001</v>
      </c>
      <c r="P132">
        <f t="shared" si="2"/>
        <v>1130.5781999999999</v>
      </c>
    </row>
    <row r="133" spans="1:16" x14ac:dyDescent="0.25">
      <c r="A133" t="s">
        <v>160</v>
      </c>
      <c r="B133">
        <v>544.34249999999997</v>
      </c>
      <c r="C133">
        <v>74.7</v>
      </c>
      <c r="D133">
        <v>0</v>
      </c>
      <c r="E133">
        <v>0</v>
      </c>
      <c r="F133">
        <v>0</v>
      </c>
      <c r="G133">
        <v>47.452500000000001</v>
      </c>
      <c r="H133">
        <v>20.334150000000001</v>
      </c>
      <c r="I133">
        <v>0</v>
      </c>
      <c r="J133">
        <v>0</v>
      </c>
      <c r="K133">
        <v>0</v>
      </c>
      <c r="L133">
        <v>0</v>
      </c>
      <c r="M133">
        <v>1.252575</v>
      </c>
      <c r="N133">
        <v>368.75295</v>
      </c>
      <c r="O133">
        <v>89.999549999999999</v>
      </c>
      <c r="P133">
        <f t="shared" si="2"/>
        <v>1146.8342250000001</v>
      </c>
    </row>
    <row r="134" spans="1:16" x14ac:dyDescent="0.25">
      <c r="A134" t="s">
        <v>161</v>
      </c>
      <c r="B134">
        <v>550.84500000000003</v>
      </c>
      <c r="C134">
        <v>75.87</v>
      </c>
      <c r="D134">
        <v>0</v>
      </c>
      <c r="E134">
        <v>0</v>
      </c>
      <c r="F134">
        <v>0</v>
      </c>
      <c r="G134">
        <v>47.551499999999997</v>
      </c>
      <c r="H134">
        <v>20.515049999999999</v>
      </c>
      <c r="I134">
        <v>0</v>
      </c>
      <c r="J134">
        <v>0</v>
      </c>
      <c r="K134">
        <v>0</v>
      </c>
      <c r="L134">
        <v>0</v>
      </c>
      <c r="M134">
        <v>1.18035</v>
      </c>
      <c r="N134">
        <v>374.06992500000001</v>
      </c>
      <c r="O134">
        <v>91.567575000000005</v>
      </c>
      <c r="P134">
        <f t="shared" si="2"/>
        <v>1161.5994000000001</v>
      </c>
    </row>
    <row r="135" spans="1:16" x14ac:dyDescent="0.25">
      <c r="A135" t="s">
        <v>162</v>
      </c>
      <c r="B135">
        <v>558.29250000000002</v>
      </c>
      <c r="C135">
        <v>77.22</v>
      </c>
      <c r="D135">
        <v>0</v>
      </c>
      <c r="E135">
        <v>0</v>
      </c>
      <c r="F135">
        <v>0</v>
      </c>
      <c r="G135">
        <v>48.307499999999997</v>
      </c>
      <c r="H135">
        <v>21.1158</v>
      </c>
      <c r="I135">
        <v>0</v>
      </c>
      <c r="J135">
        <v>0</v>
      </c>
      <c r="K135">
        <v>0</v>
      </c>
      <c r="L135">
        <v>0</v>
      </c>
      <c r="M135">
        <v>1.0790999999999999</v>
      </c>
      <c r="N135">
        <v>380.182725</v>
      </c>
      <c r="O135">
        <v>92.609774999999999</v>
      </c>
      <c r="P135">
        <f t="shared" si="2"/>
        <v>1178.8074000000001</v>
      </c>
    </row>
    <row r="136" spans="1:16" x14ac:dyDescent="0.25">
      <c r="A136" t="s">
        <v>163</v>
      </c>
      <c r="B136">
        <v>565.89750000000004</v>
      </c>
      <c r="C136">
        <v>78.682500000000005</v>
      </c>
      <c r="D136">
        <v>0</v>
      </c>
      <c r="E136">
        <v>0</v>
      </c>
      <c r="F136">
        <v>0</v>
      </c>
      <c r="G136">
        <v>49.238999999999997</v>
      </c>
      <c r="H136">
        <v>20.997450000000001</v>
      </c>
      <c r="I136">
        <v>0</v>
      </c>
      <c r="J136">
        <v>0</v>
      </c>
      <c r="K136">
        <v>0</v>
      </c>
      <c r="L136">
        <v>0</v>
      </c>
      <c r="M136">
        <v>0.9738</v>
      </c>
      <c r="N136">
        <v>388.89765</v>
      </c>
      <c r="O136">
        <v>92.444850000000002</v>
      </c>
      <c r="P136">
        <f t="shared" si="2"/>
        <v>1197.13275</v>
      </c>
    </row>
    <row r="137" spans="1:16" x14ac:dyDescent="0.25">
      <c r="A137" t="s">
        <v>164</v>
      </c>
      <c r="B137">
        <v>573.86249999999995</v>
      </c>
      <c r="C137">
        <v>80.077500000000001</v>
      </c>
      <c r="D137">
        <v>0</v>
      </c>
      <c r="E137">
        <v>0</v>
      </c>
      <c r="F137">
        <v>0</v>
      </c>
      <c r="G137">
        <v>47.902500000000003</v>
      </c>
      <c r="H137">
        <v>20.944800000000001</v>
      </c>
      <c r="I137">
        <v>0</v>
      </c>
      <c r="J137">
        <v>0</v>
      </c>
      <c r="K137">
        <v>0</v>
      </c>
      <c r="L137">
        <v>0</v>
      </c>
      <c r="M137">
        <v>0.98865000000000003</v>
      </c>
      <c r="N137">
        <v>396.88492500000001</v>
      </c>
      <c r="O137">
        <v>90.240075000000004</v>
      </c>
      <c r="P137">
        <f t="shared" si="2"/>
        <v>1210.90095</v>
      </c>
    </row>
    <row r="138" spans="1:16" x14ac:dyDescent="0.25">
      <c r="A138" t="s">
        <v>165</v>
      </c>
      <c r="B138">
        <v>583.15499999999997</v>
      </c>
      <c r="C138">
        <v>81.495000000000005</v>
      </c>
      <c r="D138">
        <v>0</v>
      </c>
      <c r="E138">
        <v>0</v>
      </c>
      <c r="F138">
        <v>0</v>
      </c>
      <c r="G138">
        <v>44.140500000000003</v>
      </c>
      <c r="H138">
        <v>20.842874999999999</v>
      </c>
      <c r="I138">
        <v>0</v>
      </c>
      <c r="J138">
        <v>0</v>
      </c>
      <c r="K138">
        <v>0</v>
      </c>
      <c r="L138">
        <v>0</v>
      </c>
      <c r="M138">
        <v>0.84284999999999999</v>
      </c>
      <c r="N138">
        <v>407.57107500000001</v>
      </c>
      <c r="O138">
        <v>90.083924999999994</v>
      </c>
      <c r="P138">
        <f t="shared" si="2"/>
        <v>1228.1312249999999</v>
      </c>
    </row>
    <row r="139" spans="1:16" x14ac:dyDescent="0.25">
      <c r="A139" t="s">
        <v>166</v>
      </c>
      <c r="B139">
        <v>592.49249999999995</v>
      </c>
      <c r="C139">
        <v>82.822500000000005</v>
      </c>
      <c r="D139">
        <v>0</v>
      </c>
      <c r="E139">
        <v>0</v>
      </c>
      <c r="F139">
        <v>0</v>
      </c>
      <c r="G139">
        <v>38.960999999999999</v>
      </c>
      <c r="H139">
        <v>20.700900000000001</v>
      </c>
      <c r="I139">
        <v>0</v>
      </c>
      <c r="J139">
        <v>0</v>
      </c>
      <c r="K139">
        <v>0</v>
      </c>
      <c r="L139">
        <v>0</v>
      </c>
      <c r="M139">
        <v>0.59107500000000002</v>
      </c>
      <c r="N139">
        <v>419.19727499999999</v>
      </c>
      <c r="O139">
        <v>91.935225000000003</v>
      </c>
      <c r="P139">
        <f t="shared" si="2"/>
        <v>1246.7004749999999</v>
      </c>
    </row>
    <row r="140" spans="1:16" x14ac:dyDescent="0.25">
      <c r="A140" t="s">
        <v>167</v>
      </c>
      <c r="B140">
        <v>601.55999999999995</v>
      </c>
      <c r="C140">
        <v>84.465000000000003</v>
      </c>
      <c r="D140">
        <v>0</v>
      </c>
      <c r="E140">
        <v>0</v>
      </c>
      <c r="F140">
        <v>0</v>
      </c>
      <c r="G140">
        <v>35.603999999999999</v>
      </c>
      <c r="H140">
        <v>20.35575</v>
      </c>
      <c r="I140">
        <v>0</v>
      </c>
      <c r="J140">
        <v>0</v>
      </c>
      <c r="K140">
        <v>0</v>
      </c>
      <c r="L140">
        <v>0</v>
      </c>
      <c r="M140">
        <v>0.50647500000000001</v>
      </c>
      <c r="N140">
        <v>425.65499999999997</v>
      </c>
      <c r="O140">
        <v>95.872500000000002</v>
      </c>
      <c r="P140">
        <f t="shared" si="2"/>
        <v>1264.0187249999999</v>
      </c>
    </row>
    <row r="141" spans="1:16" x14ac:dyDescent="0.25">
      <c r="A141" t="s">
        <v>168</v>
      </c>
      <c r="B141">
        <v>610.85249999999996</v>
      </c>
      <c r="C141">
        <v>85.635000000000005</v>
      </c>
      <c r="D141">
        <v>0</v>
      </c>
      <c r="E141">
        <v>0</v>
      </c>
      <c r="F141">
        <v>0</v>
      </c>
      <c r="G141">
        <v>33.088500000000003</v>
      </c>
      <c r="H141">
        <v>20.742975000000001</v>
      </c>
      <c r="I141">
        <v>0</v>
      </c>
      <c r="J141">
        <v>0</v>
      </c>
      <c r="K141">
        <v>0</v>
      </c>
      <c r="L141">
        <v>0</v>
      </c>
      <c r="M141">
        <v>0.45382499999999998</v>
      </c>
      <c r="N141">
        <v>433.90710000000001</v>
      </c>
      <c r="O141">
        <v>100.8279</v>
      </c>
      <c r="P141">
        <f t="shared" si="2"/>
        <v>1285.5078000000001</v>
      </c>
    </row>
    <row r="142" spans="1:16" x14ac:dyDescent="0.25">
      <c r="A142" t="s">
        <v>169</v>
      </c>
      <c r="B142">
        <v>620.23500000000001</v>
      </c>
      <c r="C142">
        <v>86.805000000000007</v>
      </c>
      <c r="D142">
        <v>0</v>
      </c>
      <c r="E142">
        <v>0</v>
      </c>
      <c r="F142">
        <v>0</v>
      </c>
      <c r="G142">
        <v>31.05</v>
      </c>
      <c r="H142">
        <v>21.313575</v>
      </c>
      <c r="I142">
        <v>0</v>
      </c>
      <c r="J142">
        <v>0</v>
      </c>
      <c r="K142">
        <v>0</v>
      </c>
      <c r="L142">
        <v>0</v>
      </c>
      <c r="M142">
        <v>0.36225000000000002</v>
      </c>
      <c r="N142">
        <v>442.08269999999999</v>
      </c>
      <c r="O142">
        <v>103.4748</v>
      </c>
      <c r="P142">
        <f t="shared" si="2"/>
        <v>1305.3233249999998</v>
      </c>
    </row>
    <row r="143" spans="1:16" x14ac:dyDescent="0.25">
      <c r="A143" t="s">
        <v>170</v>
      </c>
      <c r="B143">
        <v>628.9425</v>
      </c>
      <c r="C143">
        <v>87.952500000000001</v>
      </c>
      <c r="D143">
        <v>0</v>
      </c>
      <c r="E143">
        <v>0</v>
      </c>
      <c r="F143">
        <v>0</v>
      </c>
      <c r="G143">
        <v>29.448</v>
      </c>
      <c r="H143">
        <v>21.987449999999999</v>
      </c>
      <c r="I143">
        <v>0</v>
      </c>
      <c r="J143">
        <v>0</v>
      </c>
      <c r="K143">
        <v>0</v>
      </c>
      <c r="L143">
        <v>0</v>
      </c>
      <c r="M143">
        <v>0.233325</v>
      </c>
      <c r="N143">
        <v>449.26605000000001</v>
      </c>
      <c r="O143">
        <v>106.77645</v>
      </c>
      <c r="P143">
        <f t="shared" si="2"/>
        <v>1324.6062750000001</v>
      </c>
    </row>
    <row r="144" spans="1:16" x14ac:dyDescent="0.25">
      <c r="A144" t="s">
        <v>171</v>
      </c>
      <c r="B144">
        <v>638.91</v>
      </c>
      <c r="C144">
        <v>90.5625</v>
      </c>
      <c r="D144">
        <v>0</v>
      </c>
      <c r="E144">
        <v>0</v>
      </c>
      <c r="F144">
        <v>0</v>
      </c>
      <c r="G144">
        <v>28.714500000000001</v>
      </c>
      <c r="H144">
        <v>22.555575000000001</v>
      </c>
      <c r="I144">
        <v>0</v>
      </c>
      <c r="J144">
        <v>0</v>
      </c>
      <c r="K144">
        <v>0</v>
      </c>
      <c r="L144">
        <v>0</v>
      </c>
      <c r="M144">
        <v>0.17977499999999999</v>
      </c>
      <c r="N144">
        <v>456.65797500000002</v>
      </c>
      <c r="O144">
        <v>108.002025</v>
      </c>
      <c r="P144">
        <f t="shared" si="2"/>
        <v>1345.5823499999999</v>
      </c>
    </row>
    <row r="145" spans="1:16" x14ac:dyDescent="0.25">
      <c r="A145" t="s">
        <v>172</v>
      </c>
      <c r="B145">
        <v>648.42750000000001</v>
      </c>
      <c r="C145">
        <v>91.912499999999994</v>
      </c>
      <c r="D145">
        <v>0</v>
      </c>
      <c r="E145">
        <v>0</v>
      </c>
      <c r="F145">
        <v>0</v>
      </c>
      <c r="G145">
        <v>28.903500000000001</v>
      </c>
      <c r="H145">
        <v>23.352975000000001</v>
      </c>
      <c r="I145">
        <v>0</v>
      </c>
      <c r="J145">
        <v>0</v>
      </c>
      <c r="K145">
        <v>0</v>
      </c>
      <c r="L145">
        <v>0</v>
      </c>
      <c r="M145">
        <v>0.1638</v>
      </c>
      <c r="N145">
        <v>463.69192500000003</v>
      </c>
      <c r="O145">
        <v>109.180575</v>
      </c>
      <c r="P145">
        <f t="shared" si="2"/>
        <v>1365.6327750000003</v>
      </c>
    </row>
    <row r="146" spans="1:16" x14ac:dyDescent="0.25">
      <c r="A146" t="s">
        <v>173</v>
      </c>
      <c r="B146">
        <v>658.0575</v>
      </c>
      <c r="C146">
        <v>93.015000000000001</v>
      </c>
      <c r="D146">
        <v>0</v>
      </c>
      <c r="E146">
        <v>0</v>
      </c>
      <c r="F146">
        <v>0</v>
      </c>
      <c r="G146">
        <v>28.332000000000001</v>
      </c>
      <c r="H146">
        <v>23.62725</v>
      </c>
      <c r="I146">
        <v>0</v>
      </c>
      <c r="J146">
        <v>0</v>
      </c>
      <c r="K146">
        <v>0</v>
      </c>
      <c r="L146">
        <v>0</v>
      </c>
      <c r="M146">
        <v>0.15659999999999999</v>
      </c>
      <c r="N146">
        <v>476.84272499999997</v>
      </c>
      <c r="O146">
        <v>108.719775</v>
      </c>
      <c r="P146">
        <f t="shared" si="2"/>
        <v>1388.7508499999999</v>
      </c>
    </row>
    <row r="147" spans="1:16" x14ac:dyDescent="0.25">
      <c r="A147" t="s">
        <v>174</v>
      </c>
      <c r="B147">
        <v>667.73249999999996</v>
      </c>
      <c r="C147">
        <v>94.162499999999994</v>
      </c>
      <c r="D147">
        <v>0</v>
      </c>
      <c r="E147">
        <v>0</v>
      </c>
      <c r="F147">
        <v>0</v>
      </c>
      <c r="G147">
        <v>27.440999999999999</v>
      </c>
      <c r="H147">
        <v>23.566500000000001</v>
      </c>
      <c r="I147">
        <v>0</v>
      </c>
      <c r="J147">
        <v>0</v>
      </c>
      <c r="K147">
        <v>0</v>
      </c>
      <c r="L147">
        <v>0</v>
      </c>
      <c r="M147">
        <v>0.15659999999999999</v>
      </c>
      <c r="N147">
        <v>489.692925</v>
      </c>
      <c r="O147">
        <v>107.23207499999999</v>
      </c>
      <c r="P147">
        <f t="shared" si="2"/>
        <v>1409.9840999999999</v>
      </c>
    </row>
    <row r="148" spans="1:16" x14ac:dyDescent="0.25">
      <c r="A148" t="s">
        <v>175</v>
      </c>
      <c r="B148">
        <v>675.9</v>
      </c>
      <c r="C148">
        <v>93.42</v>
      </c>
      <c r="D148">
        <v>0</v>
      </c>
      <c r="E148">
        <v>0</v>
      </c>
      <c r="F148">
        <v>0</v>
      </c>
      <c r="G148">
        <v>27.396000000000001</v>
      </c>
      <c r="H148">
        <v>23.620274999999999</v>
      </c>
      <c r="I148">
        <v>0</v>
      </c>
      <c r="J148">
        <v>0</v>
      </c>
      <c r="K148">
        <v>0</v>
      </c>
      <c r="L148">
        <v>0</v>
      </c>
      <c r="M148">
        <v>0.1701</v>
      </c>
      <c r="N148">
        <v>506.354175</v>
      </c>
      <c r="O148">
        <v>107.580825</v>
      </c>
      <c r="P148">
        <f t="shared" si="2"/>
        <v>1434.4413749999999</v>
      </c>
    </row>
    <row r="149" spans="1:16" x14ac:dyDescent="0.25">
      <c r="A149" t="s">
        <v>176</v>
      </c>
      <c r="B149">
        <v>683.66250000000002</v>
      </c>
      <c r="C149">
        <v>94.364999999999995</v>
      </c>
      <c r="D149">
        <v>0</v>
      </c>
      <c r="E149">
        <v>0</v>
      </c>
      <c r="F149">
        <v>0</v>
      </c>
      <c r="G149">
        <v>27.702000000000002</v>
      </c>
      <c r="H149">
        <v>23.606774999999999</v>
      </c>
      <c r="I149">
        <v>0</v>
      </c>
      <c r="J149">
        <v>0</v>
      </c>
      <c r="K149">
        <v>0</v>
      </c>
      <c r="L149">
        <v>0</v>
      </c>
      <c r="M149">
        <v>0.16830000000000001</v>
      </c>
      <c r="N149">
        <v>520.48755000000006</v>
      </c>
      <c r="O149">
        <v>107.86995</v>
      </c>
      <c r="P149">
        <f t="shared" si="2"/>
        <v>1457.8620750000002</v>
      </c>
    </row>
    <row r="150" spans="1:16" x14ac:dyDescent="0.25">
      <c r="A150" t="s">
        <v>177</v>
      </c>
      <c r="B150">
        <v>692.34749999999997</v>
      </c>
      <c r="C150">
        <v>95.467500000000001</v>
      </c>
      <c r="D150">
        <v>0</v>
      </c>
      <c r="E150">
        <v>0</v>
      </c>
      <c r="F150">
        <v>0</v>
      </c>
      <c r="G150">
        <v>28.206</v>
      </c>
      <c r="H150">
        <v>23.567174999999999</v>
      </c>
      <c r="I150">
        <v>0</v>
      </c>
      <c r="J150">
        <v>0</v>
      </c>
      <c r="K150">
        <v>0</v>
      </c>
      <c r="L150">
        <v>0</v>
      </c>
      <c r="M150">
        <v>0.24525</v>
      </c>
      <c r="N150">
        <v>531.97649999999999</v>
      </c>
      <c r="O150">
        <v>111.681</v>
      </c>
      <c r="P150">
        <f t="shared" si="2"/>
        <v>1483.4909250000001</v>
      </c>
    </row>
    <row r="151" spans="1:16" x14ac:dyDescent="0.25">
      <c r="A151" t="s">
        <v>178</v>
      </c>
      <c r="B151">
        <v>701.77499999999998</v>
      </c>
      <c r="C151">
        <v>96.525000000000006</v>
      </c>
      <c r="D151">
        <v>0</v>
      </c>
      <c r="E151">
        <v>0</v>
      </c>
      <c r="F151">
        <v>0</v>
      </c>
      <c r="G151">
        <v>28.435500000000001</v>
      </c>
      <c r="H151">
        <v>23.44905</v>
      </c>
      <c r="I151">
        <v>0</v>
      </c>
      <c r="J151">
        <v>0</v>
      </c>
      <c r="K151">
        <v>0</v>
      </c>
      <c r="L151">
        <v>0</v>
      </c>
      <c r="M151">
        <v>0.74587499999999995</v>
      </c>
      <c r="N151">
        <v>541.55520000000001</v>
      </c>
      <c r="O151">
        <v>112.96980000000001</v>
      </c>
      <c r="P151">
        <f t="shared" si="2"/>
        <v>1505.4554249999999</v>
      </c>
    </row>
    <row r="152" spans="1:16" x14ac:dyDescent="0.25">
      <c r="A152" t="s">
        <v>179</v>
      </c>
      <c r="B152">
        <v>711.67499999999995</v>
      </c>
      <c r="C152">
        <v>97.56</v>
      </c>
      <c r="D152">
        <v>0</v>
      </c>
      <c r="E152">
        <v>0</v>
      </c>
      <c r="F152">
        <v>0</v>
      </c>
      <c r="G152">
        <v>28.759499999999999</v>
      </c>
      <c r="H152">
        <v>23.378399999999999</v>
      </c>
      <c r="I152">
        <v>0</v>
      </c>
      <c r="J152">
        <v>0</v>
      </c>
      <c r="K152">
        <v>0</v>
      </c>
      <c r="L152">
        <v>0</v>
      </c>
      <c r="M152">
        <v>1.101375</v>
      </c>
      <c r="N152">
        <v>549.94275000000005</v>
      </c>
      <c r="O152">
        <v>113.76224999999999</v>
      </c>
      <c r="P152">
        <f t="shared" si="2"/>
        <v>1526.1792749999997</v>
      </c>
    </row>
    <row r="153" spans="1:16" x14ac:dyDescent="0.25">
      <c r="A153" t="s">
        <v>180</v>
      </c>
      <c r="B153">
        <v>722.16</v>
      </c>
      <c r="C153">
        <v>98.842500000000001</v>
      </c>
      <c r="D153">
        <v>0</v>
      </c>
      <c r="E153">
        <v>0</v>
      </c>
      <c r="F153">
        <v>0</v>
      </c>
      <c r="G153">
        <v>29.587499999999999</v>
      </c>
      <c r="H153">
        <v>23.208300000000001</v>
      </c>
      <c r="I153">
        <v>0</v>
      </c>
      <c r="J153">
        <v>0</v>
      </c>
      <c r="K153">
        <v>0</v>
      </c>
      <c r="L153">
        <v>0</v>
      </c>
      <c r="M153">
        <v>1.350225</v>
      </c>
      <c r="N153">
        <v>561.095775</v>
      </c>
      <c r="O153">
        <v>116.041725</v>
      </c>
      <c r="P153">
        <f t="shared" si="2"/>
        <v>1552.2860249999999</v>
      </c>
    </row>
    <row r="154" spans="1:16" x14ac:dyDescent="0.25">
      <c r="A154" t="s">
        <v>181</v>
      </c>
      <c r="B154">
        <v>732.375</v>
      </c>
      <c r="C154">
        <v>100.44</v>
      </c>
      <c r="D154">
        <v>0</v>
      </c>
      <c r="E154">
        <v>0</v>
      </c>
      <c r="F154">
        <v>0</v>
      </c>
      <c r="G154">
        <v>30.811499999999999</v>
      </c>
      <c r="H154">
        <v>23.052150000000001</v>
      </c>
      <c r="I154">
        <v>0</v>
      </c>
      <c r="J154">
        <v>0</v>
      </c>
      <c r="K154">
        <v>0</v>
      </c>
      <c r="L154">
        <v>0</v>
      </c>
      <c r="M154">
        <v>1.4337</v>
      </c>
      <c r="N154">
        <v>568.40287499999999</v>
      </c>
      <c r="O154">
        <v>115.822125</v>
      </c>
      <c r="P154">
        <f t="shared" si="2"/>
        <v>1572.33735</v>
      </c>
    </row>
    <row r="155" spans="1:16" x14ac:dyDescent="0.25">
      <c r="A155" t="s">
        <v>182</v>
      </c>
      <c r="B155">
        <v>813.53250000000003</v>
      </c>
      <c r="C155">
        <v>102.19499999999999</v>
      </c>
      <c r="D155">
        <v>0</v>
      </c>
      <c r="E155">
        <v>0</v>
      </c>
      <c r="F155">
        <v>0</v>
      </c>
      <c r="G155">
        <v>32.363999999999997</v>
      </c>
      <c r="H155">
        <v>22.891275</v>
      </c>
      <c r="I155">
        <v>0</v>
      </c>
      <c r="J155">
        <v>0</v>
      </c>
      <c r="K155">
        <v>0</v>
      </c>
      <c r="L155">
        <v>0</v>
      </c>
      <c r="M155">
        <v>1.4525999999999999</v>
      </c>
      <c r="N155">
        <v>578.84107500000005</v>
      </c>
      <c r="O155">
        <v>118.36642500000001</v>
      </c>
      <c r="P155">
        <f t="shared" si="2"/>
        <v>1669.6428749999998</v>
      </c>
    </row>
    <row r="156" spans="1:16" x14ac:dyDescent="0.25">
      <c r="A156" t="s">
        <v>183</v>
      </c>
      <c r="B156">
        <v>839.58749999999998</v>
      </c>
      <c r="C156">
        <v>104.19750000000001</v>
      </c>
      <c r="D156">
        <v>0</v>
      </c>
      <c r="E156">
        <v>0</v>
      </c>
      <c r="F156">
        <v>0</v>
      </c>
      <c r="G156">
        <v>39.6</v>
      </c>
      <c r="H156">
        <v>22.75245</v>
      </c>
      <c r="I156">
        <v>0</v>
      </c>
      <c r="J156">
        <v>0</v>
      </c>
      <c r="K156">
        <v>0</v>
      </c>
      <c r="L156">
        <v>0</v>
      </c>
      <c r="M156">
        <v>1.463625</v>
      </c>
      <c r="N156">
        <v>588.93187499999999</v>
      </c>
      <c r="O156">
        <v>120.673125</v>
      </c>
      <c r="P156">
        <f t="shared" si="2"/>
        <v>1717.2060749999998</v>
      </c>
    </row>
    <row r="157" spans="1:16" x14ac:dyDescent="0.25">
      <c r="A157" t="s">
        <v>184</v>
      </c>
      <c r="B157">
        <v>855.40499999999997</v>
      </c>
      <c r="C157">
        <v>105.97499999999999</v>
      </c>
      <c r="D157">
        <v>0</v>
      </c>
      <c r="E157">
        <v>0</v>
      </c>
      <c r="F157">
        <v>0</v>
      </c>
      <c r="G157">
        <v>50.692500000000003</v>
      </c>
      <c r="H157">
        <v>22.60575</v>
      </c>
      <c r="I157">
        <v>0</v>
      </c>
      <c r="J157">
        <v>0</v>
      </c>
      <c r="K157">
        <v>0</v>
      </c>
      <c r="L157">
        <v>0</v>
      </c>
      <c r="M157">
        <v>1.5259499999999999</v>
      </c>
      <c r="N157">
        <v>599.43420000000003</v>
      </c>
      <c r="O157">
        <v>120.5433</v>
      </c>
      <c r="P157">
        <f t="shared" si="2"/>
        <v>1756.1816999999999</v>
      </c>
    </row>
    <row r="158" spans="1:16" x14ac:dyDescent="0.25">
      <c r="A158" t="s">
        <v>185</v>
      </c>
      <c r="B158">
        <v>878.01750000000004</v>
      </c>
      <c r="C158">
        <v>107.57250000000001</v>
      </c>
      <c r="D158">
        <v>0</v>
      </c>
      <c r="E158">
        <v>0</v>
      </c>
      <c r="F158">
        <v>0</v>
      </c>
      <c r="G158">
        <v>66.492000000000004</v>
      </c>
      <c r="H158">
        <v>22.635674999999999</v>
      </c>
      <c r="I158">
        <v>0</v>
      </c>
      <c r="J158">
        <v>0</v>
      </c>
      <c r="K158">
        <v>0</v>
      </c>
      <c r="L158">
        <v>0</v>
      </c>
      <c r="M158">
        <v>1.5529500000000001</v>
      </c>
      <c r="N158">
        <v>619.85294999999996</v>
      </c>
      <c r="O158">
        <v>113.82705</v>
      </c>
      <c r="P158">
        <f t="shared" si="2"/>
        <v>1809.9506250000002</v>
      </c>
    </row>
    <row r="159" spans="1:16" x14ac:dyDescent="0.25">
      <c r="A159" t="s">
        <v>186</v>
      </c>
      <c r="B159">
        <v>847.82249999999999</v>
      </c>
      <c r="C159">
        <v>108.99</v>
      </c>
      <c r="D159">
        <v>0</v>
      </c>
      <c r="E159">
        <v>0</v>
      </c>
      <c r="F159">
        <v>0</v>
      </c>
      <c r="G159">
        <v>88.11</v>
      </c>
      <c r="H159">
        <v>22.730399999999999</v>
      </c>
      <c r="I159">
        <v>0</v>
      </c>
      <c r="J159">
        <v>0</v>
      </c>
      <c r="K159">
        <v>0</v>
      </c>
      <c r="L159">
        <v>0</v>
      </c>
      <c r="M159">
        <v>1.491525</v>
      </c>
      <c r="N159">
        <v>643.24620000000004</v>
      </c>
      <c r="O159">
        <v>104.5638</v>
      </c>
      <c r="P159">
        <f t="shared" si="2"/>
        <v>1816.9544249999997</v>
      </c>
    </row>
    <row r="160" spans="1:16" x14ac:dyDescent="0.25">
      <c r="A160" t="s">
        <v>187</v>
      </c>
      <c r="B160">
        <v>864.0675</v>
      </c>
      <c r="C160">
        <v>110.11499999999999</v>
      </c>
      <c r="D160">
        <v>0</v>
      </c>
      <c r="E160">
        <v>0</v>
      </c>
      <c r="F160">
        <v>0</v>
      </c>
      <c r="G160">
        <v>106.48350000000001</v>
      </c>
      <c r="H160">
        <v>23.401125</v>
      </c>
      <c r="I160">
        <v>0</v>
      </c>
      <c r="J160">
        <v>0</v>
      </c>
      <c r="K160">
        <v>0</v>
      </c>
      <c r="L160">
        <v>0</v>
      </c>
      <c r="M160">
        <v>1.4519249999999999</v>
      </c>
      <c r="N160">
        <v>663.42082500000004</v>
      </c>
      <c r="O160">
        <v>99.734174999999993</v>
      </c>
      <c r="P160">
        <f t="shared" si="2"/>
        <v>1868.6740500000001</v>
      </c>
    </row>
    <row r="161" spans="1:16" x14ac:dyDescent="0.25">
      <c r="A161" t="s">
        <v>188</v>
      </c>
      <c r="B161">
        <v>891.33749999999998</v>
      </c>
      <c r="C161">
        <v>111.2625</v>
      </c>
      <c r="D161">
        <v>0</v>
      </c>
      <c r="E161">
        <v>0</v>
      </c>
      <c r="F161">
        <v>0</v>
      </c>
      <c r="G161">
        <v>119.0205</v>
      </c>
      <c r="H161">
        <v>23.403600000000001</v>
      </c>
      <c r="I161">
        <v>0</v>
      </c>
      <c r="J161">
        <v>0</v>
      </c>
      <c r="K161">
        <v>0</v>
      </c>
      <c r="L161">
        <v>0</v>
      </c>
      <c r="M161">
        <v>1.4240250000000001</v>
      </c>
      <c r="N161">
        <v>681.58709999999996</v>
      </c>
      <c r="O161">
        <v>94.685400000000001</v>
      </c>
      <c r="P161">
        <f t="shared" si="2"/>
        <v>1922.7206250000002</v>
      </c>
    </row>
    <row r="162" spans="1:16" x14ac:dyDescent="0.25">
      <c r="A162" t="s">
        <v>189</v>
      </c>
      <c r="B162">
        <v>925.29</v>
      </c>
      <c r="C162">
        <v>112.3425</v>
      </c>
      <c r="D162">
        <v>0</v>
      </c>
      <c r="E162">
        <v>0</v>
      </c>
      <c r="F162">
        <v>0</v>
      </c>
      <c r="G162">
        <v>129.51900000000001</v>
      </c>
      <c r="H162">
        <v>23.480325000000001</v>
      </c>
      <c r="I162">
        <v>0</v>
      </c>
      <c r="J162">
        <v>0</v>
      </c>
      <c r="K162">
        <v>0</v>
      </c>
      <c r="L162">
        <v>0</v>
      </c>
      <c r="M162">
        <v>1.4159250000000001</v>
      </c>
      <c r="N162">
        <v>690.13710000000003</v>
      </c>
      <c r="O162">
        <v>96.665400000000005</v>
      </c>
      <c r="P162">
        <f t="shared" si="2"/>
        <v>1978.8502500000002</v>
      </c>
    </row>
    <row r="163" spans="1:16" x14ac:dyDescent="0.25">
      <c r="A163" t="s">
        <v>190</v>
      </c>
      <c r="B163">
        <v>942.54750000000001</v>
      </c>
      <c r="C163">
        <v>113.28749999999999</v>
      </c>
      <c r="D163">
        <v>0</v>
      </c>
      <c r="E163">
        <v>0</v>
      </c>
      <c r="F163">
        <v>0</v>
      </c>
      <c r="G163">
        <v>131.46299999999999</v>
      </c>
      <c r="H163">
        <v>23.6052</v>
      </c>
      <c r="I163">
        <v>0</v>
      </c>
      <c r="J163">
        <v>0</v>
      </c>
      <c r="K163">
        <v>0</v>
      </c>
      <c r="L163">
        <v>0</v>
      </c>
      <c r="M163">
        <v>1.2825</v>
      </c>
      <c r="N163">
        <v>694.16279999999995</v>
      </c>
      <c r="O163">
        <v>100.9422</v>
      </c>
      <c r="P163">
        <f t="shared" si="2"/>
        <v>2007.2907</v>
      </c>
    </row>
    <row r="164" spans="1:16" x14ac:dyDescent="0.25">
      <c r="A164" t="s">
        <v>191</v>
      </c>
      <c r="B164">
        <v>969.255</v>
      </c>
      <c r="C164">
        <v>114.05249999999999</v>
      </c>
      <c r="D164">
        <v>0</v>
      </c>
      <c r="E164">
        <v>0</v>
      </c>
      <c r="F164">
        <v>0</v>
      </c>
      <c r="G164">
        <v>125.8155</v>
      </c>
      <c r="H164">
        <v>23.767875</v>
      </c>
      <c r="I164">
        <v>0</v>
      </c>
      <c r="J164">
        <v>0</v>
      </c>
      <c r="K164">
        <v>0</v>
      </c>
      <c r="L164">
        <v>0</v>
      </c>
      <c r="M164">
        <v>1.1589750000000001</v>
      </c>
      <c r="N164">
        <v>702.88537499999995</v>
      </c>
      <c r="O164">
        <v>102.65962500000001</v>
      </c>
      <c r="P164">
        <f t="shared" si="2"/>
        <v>2039.5948499999997</v>
      </c>
    </row>
    <row r="165" spans="1:16" x14ac:dyDescent="0.25">
      <c r="A165" t="s">
        <v>192</v>
      </c>
      <c r="B165">
        <v>994.70249999999999</v>
      </c>
      <c r="C165">
        <v>114.345</v>
      </c>
      <c r="D165">
        <v>0</v>
      </c>
      <c r="E165">
        <v>0</v>
      </c>
      <c r="F165">
        <v>0</v>
      </c>
      <c r="G165">
        <v>120.5235</v>
      </c>
      <c r="H165">
        <v>24.049125</v>
      </c>
      <c r="I165">
        <v>0</v>
      </c>
      <c r="J165">
        <v>0</v>
      </c>
      <c r="K165">
        <v>0</v>
      </c>
      <c r="L165">
        <v>0</v>
      </c>
      <c r="M165">
        <v>1.0318499999999999</v>
      </c>
      <c r="N165">
        <v>715.32</v>
      </c>
      <c r="O165">
        <v>103.92749999999999</v>
      </c>
      <c r="P165">
        <f t="shared" si="2"/>
        <v>2073.8994749999997</v>
      </c>
    </row>
    <row r="166" spans="1:16" x14ac:dyDescent="0.25">
      <c r="A166" t="s">
        <v>193</v>
      </c>
      <c r="B166">
        <v>1002.825</v>
      </c>
      <c r="C166">
        <v>114.12</v>
      </c>
      <c r="D166">
        <v>0</v>
      </c>
      <c r="E166">
        <v>0</v>
      </c>
      <c r="F166">
        <v>0</v>
      </c>
      <c r="G166">
        <v>114.1425</v>
      </c>
      <c r="H166">
        <v>24.407325</v>
      </c>
      <c r="I166">
        <v>0</v>
      </c>
      <c r="J166">
        <v>0</v>
      </c>
      <c r="K166">
        <v>0</v>
      </c>
      <c r="L166">
        <v>0</v>
      </c>
      <c r="M166">
        <v>0.95152499999999995</v>
      </c>
      <c r="N166">
        <v>722.56522500000005</v>
      </c>
      <c r="O166">
        <v>109.799775</v>
      </c>
      <c r="P166">
        <f t="shared" si="2"/>
        <v>2088.8113499999999</v>
      </c>
    </row>
    <row r="167" spans="1:16" x14ac:dyDescent="0.25">
      <c r="A167" t="s">
        <v>194</v>
      </c>
      <c r="B167">
        <v>1009.7325</v>
      </c>
      <c r="C167">
        <v>113.60250000000001</v>
      </c>
      <c r="D167">
        <v>0</v>
      </c>
      <c r="E167">
        <v>0</v>
      </c>
      <c r="F167">
        <v>0</v>
      </c>
      <c r="G167">
        <v>107.65349999999999</v>
      </c>
      <c r="H167">
        <v>24.801749999999998</v>
      </c>
      <c r="I167">
        <v>0</v>
      </c>
      <c r="J167">
        <v>0</v>
      </c>
      <c r="K167">
        <v>0</v>
      </c>
      <c r="L167">
        <v>0</v>
      </c>
      <c r="M167">
        <v>0.79335</v>
      </c>
      <c r="N167">
        <v>728.78422499999999</v>
      </c>
      <c r="O167">
        <v>114.133275</v>
      </c>
      <c r="P167">
        <f t="shared" si="2"/>
        <v>2099.5011</v>
      </c>
    </row>
    <row r="168" spans="1:16" x14ac:dyDescent="0.25">
      <c r="A168" t="s">
        <v>195</v>
      </c>
      <c r="B168">
        <v>1016.235</v>
      </c>
      <c r="C168">
        <v>112.86</v>
      </c>
      <c r="D168">
        <v>0</v>
      </c>
      <c r="E168">
        <v>0</v>
      </c>
      <c r="F168">
        <v>0</v>
      </c>
      <c r="G168">
        <v>100.746</v>
      </c>
      <c r="H168">
        <v>25.087949999999999</v>
      </c>
      <c r="I168">
        <v>0</v>
      </c>
      <c r="J168">
        <v>0</v>
      </c>
      <c r="K168">
        <v>0</v>
      </c>
      <c r="L168">
        <v>0</v>
      </c>
      <c r="M168">
        <v>0.67207499999999998</v>
      </c>
      <c r="N168">
        <v>723.57502499999998</v>
      </c>
      <c r="O168">
        <v>122.402475</v>
      </c>
      <c r="P168">
        <f t="shared" si="2"/>
        <v>2101.5785249999999</v>
      </c>
    </row>
    <row r="169" spans="1:16" x14ac:dyDescent="0.25">
      <c r="A169" t="s">
        <v>196</v>
      </c>
      <c r="B169">
        <v>1022.985</v>
      </c>
      <c r="C169">
        <v>112.16249999999999</v>
      </c>
      <c r="D169">
        <v>0</v>
      </c>
      <c r="E169">
        <v>0</v>
      </c>
      <c r="F169">
        <v>0</v>
      </c>
      <c r="G169">
        <v>95.661000000000001</v>
      </c>
      <c r="H169">
        <v>25.441875</v>
      </c>
      <c r="I169">
        <v>0</v>
      </c>
      <c r="J169">
        <v>0</v>
      </c>
      <c r="K169">
        <v>0</v>
      </c>
      <c r="L169">
        <v>0</v>
      </c>
      <c r="M169">
        <v>0.55845</v>
      </c>
      <c r="N169">
        <v>715.290975</v>
      </c>
      <c r="O169">
        <v>132.19402500000001</v>
      </c>
      <c r="P169">
        <f t="shared" si="2"/>
        <v>2104.2938249999997</v>
      </c>
    </row>
    <row r="170" spans="1:16" x14ac:dyDescent="0.25">
      <c r="A170" t="s">
        <v>197</v>
      </c>
      <c r="B170">
        <v>1024.56</v>
      </c>
      <c r="C170">
        <v>111.645</v>
      </c>
      <c r="D170">
        <v>0</v>
      </c>
      <c r="E170">
        <v>0</v>
      </c>
      <c r="F170">
        <v>0</v>
      </c>
      <c r="G170">
        <v>91.161000000000001</v>
      </c>
      <c r="H170">
        <v>25.617374999999999</v>
      </c>
      <c r="I170">
        <v>0</v>
      </c>
      <c r="J170">
        <v>0</v>
      </c>
      <c r="K170">
        <v>0</v>
      </c>
      <c r="L170">
        <v>0</v>
      </c>
      <c r="M170">
        <v>0.49185000000000001</v>
      </c>
      <c r="N170">
        <v>711.51165000000003</v>
      </c>
      <c r="O170">
        <v>136.24334999999999</v>
      </c>
      <c r="P170">
        <f t="shared" si="2"/>
        <v>2101.2302250000002</v>
      </c>
    </row>
    <row r="171" spans="1:16" x14ac:dyDescent="0.25">
      <c r="A171" t="s">
        <v>198</v>
      </c>
      <c r="B171">
        <v>1025.6624999999999</v>
      </c>
      <c r="C171">
        <v>111.1275</v>
      </c>
      <c r="D171">
        <v>0</v>
      </c>
      <c r="E171">
        <v>0</v>
      </c>
      <c r="F171">
        <v>0</v>
      </c>
      <c r="G171">
        <v>85.396500000000003</v>
      </c>
      <c r="H171">
        <v>25.763175</v>
      </c>
      <c r="I171">
        <v>0</v>
      </c>
      <c r="J171">
        <v>0</v>
      </c>
      <c r="K171">
        <v>0</v>
      </c>
      <c r="L171">
        <v>0</v>
      </c>
      <c r="M171">
        <v>0.44774999999999998</v>
      </c>
      <c r="N171">
        <v>712.26044999999999</v>
      </c>
      <c r="O171">
        <v>142.28954999999999</v>
      </c>
      <c r="P171">
        <f t="shared" si="2"/>
        <v>2102.9474250000003</v>
      </c>
    </row>
    <row r="172" spans="1:16" x14ac:dyDescent="0.25">
      <c r="A172" t="s">
        <v>199</v>
      </c>
      <c r="B172">
        <v>1027.26</v>
      </c>
      <c r="C172">
        <v>110.83499999999999</v>
      </c>
      <c r="D172">
        <v>0</v>
      </c>
      <c r="E172">
        <v>0</v>
      </c>
      <c r="F172">
        <v>0</v>
      </c>
      <c r="G172">
        <v>78.9255</v>
      </c>
      <c r="H172">
        <v>25.599599999999999</v>
      </c>
      <c r="I172">
        <v>0</v>
      </c>
      <c r="J172">
        <v>0</v>
      </c>
      <c r="K172">
        <v>0</v>
      </c>
      <c r="L172">
        <v>0</v>
      </c>
      <c r="M172">
        <v>0.41310000000000002</v>
      </c>
      <c r="N172">
        <v>719.32567500000005</v>
      </c>
      <c r="O172">
        <v>144.494325</v>
      </c>
      <c r="P172">
        <f t="shared" si="2"/>
        <v>2106.8532</v>
      </c>
    </row>
    <row r="173" spans="1:16" x14ac:dyDescent="0.25">
      <c r="A173" t="s">
        <v>200</v>
      </c>
      <c r="B173">
        <v>1029.1275000000001</v>
      </c>
      <c r="C173">
        <v>110.88</v>
      </c>
      <c r="D173">
        <v>0</v>
      </c>
      <c r="E173">
        <v>0</v>
      </c>
      <c r="F173">
        <v>0</v>
      </c>
      <c r="G173">
        <v>73.754999999999995</v>
      </c>
      <c r="H173">
        <v>25.784324999999999</v>
      </c>
      <c r="I173">
        <v>0</v>
      </c>
      <c r="J173">
        <v>0</v>
      </c>
      <c r="K173">
        <v>0</v>
      </c>
      <c r="L173">
        <v>0</v>
      </c>
      <c r="M173">
        <v>0.37687500000000002</v>
      </c>
      <c r="N173">
        <v>728.49914999999999</v>
      </c>
      <c r="O173">
        <v>146.59334999999999</v>
      </c>
      <c r="P173">
        <f t="shared" si="2"/>
        <v>2115.0162000000005</v>
      </c>
    </row>
    <row r="174" spans="1:16" x14ac:dyDescent="0.25">
      <c r="A174" t="s">
        <v>201</v>
      </c>
      <c r="B174">
        <v>1039.635</v>
      </c>
      <c r="C174">
        <v>110.94750000000001</v>
      </c>
      <c r="D174">
        <v>0</v>
      </c>
      <c r="E174">
        <v>0</v>
      </c>
      <c r="F174">
        <v>0</v>
      </c>
      <c r="G174">
        <v>68.962500000000006</v>
      </c>
      <c r="H174">
        <v>25.956900000000001</v>
      </c>
      <c r="I174">
        <v>0</v>
      </c>
      <c r="J174">
        <v>0</v>
      </c>
      <c r="K174">
        <v>0</v>
      </c>
      <c r="L174">
        <v>0</v>
      </c>
      <c r="M174">
        <v>0.34087499999999998</v>
      </c>
      <c r="N174">
        <v>736.48710000000005</v>
      </c>
      <c r="O174">
        <v>149.2929</v>
      </c>
      <c r="P174">
        <f t="shared" si="2"/>
        <v>2131.6227750000003</v>
      </c>
    </row>
    <row r="175" spans="1:16" x14ac:dyDescent="0.25">
      <c r="A175" t="s">
        <v>202</v>
      </c>
      <c r="B175">
        <v>1049.5350000000001</v>
      </c>
      <c r="C175">
        <v>111.33</v>
      </c>
      <c r="D175">
        <v>0</v>
      </c>
      <c r="E175">
        <v>0</v>
      </c>
      <c r="F175">
        <v>0</v>
      </c>
      <c r="G175">
        <v>64.102500000000006</v>
      </c>
      <c r="H175">
        <v>26.140725</v>
      </c>
      <c r="I175">
        <v>0</v>
      </c>
      <c r="J175">
        <v>0</v>
      </c>
      <c r="K175">
        <v>0</v>
      </c>
      <c r="L175">
        <v>0</v>
      </c>
      <c r="M175">
        <v>0.30645</v>
      </c>
      <c r="N175">
        <v>741.90127500000006</v>
      </c>
      <c r="O175">
        <v>151.12372500000001</v>
      </c>
      <c r="P175">
        <f t="shared" si="2"/>
        <v>2144.4396750000001</v>
      </c>
    </row>
    <row r="176" spans="1:16" x14ac:dyDescent="0.25">
      <c r="A176" t="s">
        <v>203</v>
      </c>
      <c r="B176">
        <v>1059.0525</v>
      </c>
      <c r="C176">
        <v>111.69</v>
      </c>
      <c r="D176">
        <v>0</v>
      </c>
      <c r="E176">
        <v>0</v>
      </c>
      <c r="F176">
        <v>0</v>
      </c>
      <c r="G176">
        <v>59.408999999999999</v>
      </c>
      <c r="H176">
        <v>26.192250000000001</v>
      </c>
      <c r="I176">
        <v>0</v>
      </c>
      <c r="J176">
        <v>0</v>
      </c>
      <c r="K176">
        <v>0</v>
      </c>
      <c r="L176">
        <v>0</v>
      </c>
      <c r="M176">
        <v>0.28102500000000002</v>
      </c>
      <c r="N176">
        <v>749.85254999999995</v>
      </c>
      <c r="O176">
        <v>153.47745</v>
      </c>
      <c r="P176">
        <f t="shared" si="2"/>
        <v>2159.9547750000002</v>
      </c>
    </row>
    <row r="177" spans="1:16" x14ac:dyDescent="0.25">
      <c r="A177" t="s">
        <v>204</v>
      </c>
      <c r="B177">
        <v>1067.58</v>
      </c>
      <c r="C177">
        <v>111.96</v>
      </c>
      <c r="D177">
        <v>0</v>
      </c>
      <c r="E177">
        <v>0</v>
      </c>
      <c r="F177">
        <v>0</v>
      </c>
      <c r="G177">
        <v>55.552500000000002</v>
      </c>
      <c r="H177">
        <v>26.268750000000001</v>
      </c>
      <c r="I177">
        <v>0</v>
      </c>
      <c r="J177">
        <v>0</v>
      </c>
      <c r="K177">
        <v>0</v>
      </c>
      <c r="L177">
        <v>0</v>
      </c>
      <c r="M177">
        <v>0.26640000000000003</v>
      </c>
      <c r="N177">
        <v>755.97704999999996</v>
      </c>
      <c r="O177">
        <v>155.56545</v>
      </c>
      <c r="P177">
        <f t="shared" si="2"/>
        <v>2173.1701499999999</v>
      </c>
    </row>
    <row r="178" spans="1:16" x14ac:dyDescent="0.25">
      <c r="A178" t="s">
        <v>205</v>
      </c>
      <c r="B178">
        <v>1077.3900000000001</v>
      </c>
      <c r="C178">
        <v>112.41</v>
      </c>
      <c r="D178">
        <v>0</v>
      </c>
      <c r="E178">
        <v>0</v>
      </c>
      <c r="F178">
        <v>0</v>
      </c>
      <c r="G178">
        <v>47.906999999999996</v>
      </c>
      <c r="H178">
        <v>26.305425</v>
      </c>
      <c r="I178">
        <v>0</v>
      </c>
      <c r="J178">
        <v>0</v>
      </c>
      <c r="K178">
        <v>0</v>
      </c>
      <c r="L178">
        <v>0</v>
      </c>
      <c r="M178">
        <v>0.24929999999999999</v>
      </c>
      <c r="N178">
        <v>767.30354999999997</v>
      </c>
      <c r="O178">
        <v>155.91645</v>
      </c>
      <c r="P178">
        <f t="shared" si="2"/>
        <v>2187.4817250000001</v>
      </c>
    </row>
    <row r="179" spans="1:16" x14ac:dyDescent="0.25">
      <c r="A179" t="s">
        <v>206</v>
      </c>
      <c r="B179">
        <v>1091.2950000000001</v>
      </c>
      <c r="C179">
        <v>112.83750000000001</v>
      </c>
      <c r="D179">
        <v>0</v>
      </c>
      <c r="E179">
        <v>0</v>
      </c>
      <c r="F179">
        <v>0</v>
      </c>
      <c r="G179">
        <v>40.040999999999997</v>
      </c>
      <c r="H179">
        <v>26.308575000000001</v>
      </c>
      <c r="I179">
        <v>0</v>
      </c>
      <c r="J179">
        <v>0</v>
      </c>
      <c r="K179">
        <v>0</v>
      </c>
      <c r="L179">
        <v>0</v>
      </c>
      <c r="M179">
        <v>0.23669999999999999</v>
      </c>
      <c r="N179">
        <v>782.01585</v>
      </c>
      <c r="O179">
        <v>157.31415000000001</v>
      </c>
      <c r="P179">
        <f t="shared" si="2"/>
        <v>2210.0487750000002</v>
      </c>
    </row>
    <row r="180" spans="1:16" x14ac:dyDescent="0.25">
      <c r="A180" t="s">
        <v>207</v>
      </c>
      <c r="B180">
        <v>1105.2674999999999</v>
      </c>
      <c r="C180">
        <v>113.355</v>
      </c>
      <c r="D180">
        <v>0</v>
      </c>
      <c r="E180">
        <v>0</v>
      </c>
      <c r="F180">
        <v>0</v>
      </c>
      <c r="G180">
        <v>36.211500000000001</v>
      </c>
      <c r="H180">
        <v>26.30115</v>
      </c>
      <c r="I180">
        <v>0</v>
      </c>
      <c r="J180">
        <v>0</v>
      </c>
      <c r="K180">
        <v>0</v>
      </c>
      <c r="L180">
        <v>0</v>
      </c>
      <c r="M180">
        <v>0.2286</v>
      </c>
      <c r="N180">
        <v>803.03557499999999</v>
      </c>
      <c r="O180">
        <v>156.38692499999999</v>
      </c>
      <c r="P180">
        <f t="shared" si="2"/>
        <v>2240.7862499999997</v>
      </c>
    </row>
    <row r="181" spans="1:16" x14ac:dyDescent="0.25">
      <c r="A181" t="s">
        <v>208</v>
      </c>
      <c r="B181">
        <v>1121.1075000000001</v>
      </c>
      <c r="C181">
        <v>114.00749999999999</v>
      </c>
      <c r="D181">
        <v>0</v>
      </c>
      <c r="E181">
        <v>0</v>
      </c>
      <c r="F181">
        <v>0</v>
      </c>
      <c r="G181">
        <v>33.066000000000003</v>
      </c>
      <c r="H181">
        <v>26.189550000000001</v>
      </c>
      <c r="I181">
        <v>0</v>
      </c>
      <c r="J181">
        <v>0</v>
      </c>
      <c r="K181">
        <v>0</v>
      </c>
      <c r="L181">
        <v>0</v>
      </c>
      <c r="M181">
        <v>0.22589999999999999</v>
      </c>
      <c r="N181">
        <v>825.13710000000003</v>
      </c>
      <c r="O181">
        <v>156.62790000000001</v>
      </c>
      <c r="P181">
        <f t="shared" si="2"/>
        <v>2276.3614499999999</v>
      </c>
    </row>
    <row r="182" spans="1:16" x14ac:dyDescent="0.25">
      <c r="A182" t="s">
        <v>209</v>
      </c>
      <c r="B182">
        <v>1136.5425</v>
      </c>
      <c r="C182">
        <v>114.6825</v>
      </c>
      <c r="D182">
        <v>0</v>
      </c>
      <c r="E182">
        <v>0</v>
      </c>
      <c r="F182">
        <v>0</v>
      </c>
      <c r="G182">
        <v>31.364999999999998</v>
      </c>
      <c r="H182">
        <v>26.071425000000001</v>
      </c>
      <c r="I182">
        <v>0</v>
      </c>
      <c r="J182">
        <v>0</v>
      </c>
      <c r="K182">
        <v>0</v>
      </c>
      <c r="L182">
        <v>0</v>
      </c>
      <c r="M182">
        <v>0.2223</v>
      </c>
      <c r="N182">
        <v>846.62414999999999</v>
      </c>
      <c r="O182">
        <v>157.41585000000001</v>
      </c>
      <c r="P182">
        <f t="shared" si="2"/>
        <v>2312.9237249999996</v>
      </c>
    </row>
    <row r="183" spans="1:16" x14ac:dyDescent="0.25">
      <c r="A183" t="s">
        <v>210</v>
      </c>
      <c r="B183">
        <v>1149.4349999999999</v>
      </c>
      <c r="C183">
        <v>115.38</v>
      </c>
      <c r="D183">
        <v>0</v>
      </c>
      <c r="E183">
        <v>0</v>
      </c>
      <c r="F183">
        <v>0</v>
      </c>
      <c r="G183">
        <v>29.965499999999999</v>
      </c>
      <c r="H183">
        <v>25.971299999999999</v>
      </c>
      <c r="I183">
        <v>0</v>
      </c>
      <c r="J183">
        <v>0</v>
      </c>
      <c r="K183">
        <v>0</v>
      </c>
      <c r="L183">
        <v>0</v>
      </c>
      <c r="M183">
        <v>0.22320000000000001</v>
      </c>
      <c r="N183">
        <v>864.97672499999999</v>
      </c>
      <c r="O183">
        <v>159.83077499999999</v>
      </c>
      <c r="P183">
        <f t="shared" si="2"/>
        <v>2345.7824999999998</v>
      </c>
    </row>
    <row r="184" spans="1:16" x14ac:dyDescent="0.25">
      <c r="A184" t="s">
        <v>211</v>
      </c>
      <c r="B184">
        <v>1161.3824999999999</v>
      </c>
      <c r="C184">
        <v>116.0325</v>
      </c>
      <c r="D184">
        <v>0</v>
      </c>
      <c r="E184">
        <v>0</v>
      </c>
      <c r="F184">
        <v>0</v>
      </c>
      <c r="G184">
        <v>29.515499999999999</v>
      </c>
      <c r="H184">
        <v>25.970400000000001</v>
      </c>
      <c r="I184">
        <v>0</v>
      </c>
      <c r="J184">
        <v>0</v>
      </c>
      <c r="K184">
        <v>0</v>
      </c>
      <c r="L184">
        <v>0</v>
      </c>
      <c r="M184">
        <v>0.22409999999999999</v>
      </c>
      <c r="N184">
        <v>877.57875000000001</v>
      </c>
      <c r="O184">
        <v>162.68625</v>
      </c>
      <c r="P184">
        <f t="shared" si="2"/>
        <v>2373.39</v>
      </c>
    </row>
    <row r="185" spans="1:16" x14ac:dyDescent="0.25">
      <c r="A185" t="s">
        <v>212</v>
      </c>
      <c r="B185">
        <v>1172.115</v>
      </c>
      <c r="C185">
        <v>116.4375</v>
      </c>
      <c r="D185">
        <v>0</v>
      </c>
      <c r="E185">
        <v>0</v>
      </c>
      <c r="F185">
        <v>0</v>
      </c>
      <c r="G185">
        <v>29.3355</v>
      </c>
      <c r="H185">
        <v>25.952175</v>
      </c>
      <c r="I185">
        <v>0</v>
      </c>
      <c r="J185">
        <v>0</v>
      </c>
      <c r="K185">
        <v>0</v>
      </c>
      <c r="L185">
        <v>0</v>
      </c>
      <c r="M185">
        <v>0.22500000000000001</v>
      </c>
      <c r="N185">
        <v>892.03792499999997</v>
      </c>
      <c r="O185">
        <v>161.74957499999999</v>
      </c>
      <c r="P185">
        <f t="shared" si="2"/>
        <v>2397.8526749999996</v>
      </c>
    </row>
    <row r="186" spans="1:16" x14ac:dyDescent="0.25">
      <c r="A186" t="s">
        <v>213</v>
      </c>
      <c r="B186">
        <v>1179.135</v>
      </c>
      <c r="C186">
        <v>116.61750000000001</v>
      </c>
      <c r="D186">
        <v>0</v>
      </c>
      <c r="E186">
        <v>0</v>
      </c>
      <c r="F186">
        <v>0</v>
      </c>
      <c r="G186">
        <v>29.218499999999999</v>
      </c>
      <c r="H186">
        <v>26.061525</v>
      </c>
      <c r="I186">
        <v>0</v>
      </c>
      <c r="J186">
        <v>0</v>
      </c>
      <c r="K186">
        <v>0</v>
      </c>
      <c r="L186">
        <v>0</v>
      </c>
      <c r="M186">
        <v>0.22500000000000001</v>
      </c>
      <c r="N186">
        <v>900.59535000000005</v>
      </c>
      <c r="O186">
        <v>165.99465000000001</v>
      </c>
      <c r="P186">
        <f t="shared" si="2"/>
        <v>2417.8475250000001</v>
      </c>
    </row>
    <row r="187" spans="1:16" x14ac:dyDescent="0.25">
      <c r="A187" t="s">
        <v>214</v>
      </c>
      <c r="B187">
        <v>1184.625</v>
      </c>
      <c r="C187">
        <v>116.685</v>
      </c>
      <c r="D187">
        <v>0</v>
      </c>
      <c r="E187">
        <v>0</v>
      </c>
      <c r="F187">
        <v>0</v>
      </c>
      <c r="G187">
        <v>29.16</v>
      </c>
      <c r="H187">
        <v>26.220600000000001</v>
      </c>
      <c r="I187">
        <v>0</v>
      </c>
      <c r="J187">
        <v>0</v>
      </c>
      <c r="K187">
        <v>0</v>
      </c>
      <c r="L187">
        <v>0</v>
      </c>
      <c r="M187">
        <v>0.22500000000000001</v>
      </c>
      <c r="N187">
        <v>909.03330000000005</v>
      </c>
      <c r="O187">
        <v>168.35669999999999</v>
      </c>
      <c r="P187">
        <f t="shared" si="2"/>
        <v>2434.3056000000001</v>
      </c>
    </row>
    <row r="188" spans="1:16" x14ac:dyDescent="0.25">
      <c r="A188" t="s">
        <v>215</v>
      </c>
      <c r="B188">
        <v>1190.52</v>
      </c>
      <c r="C188">
        <v>116.8875</v>
      </c>
      <c r="D188">
        <v>0</v>
      </c>
      <c r="E188">
        <v>0</v>
      </c>
      <c r="F188">
        <v>0</v>
      </c>
      <c r="G188">
        <v>29.038499999999999</v>
      </c>
      <c r="H188">
        <v>26.41095</v>
      </c>
      <c r="I188">
        <v>0</v>
      </c>
      <c r="J188">
        <v>0</v>
      </c>
      <c r="K188">
        <v>0</v>
      </c>
      <c r="L188">
        <v>0</v>
      </c>
      <c r="M188">
        <v>0.22500000000000001</v>
      </c>
      <c r="N188">
        <v>920.45384999999999</v>
      </c>
      <c r="O188">
        <v>168.59115</v>
      </c>
      <c r="P188">
        <f t="shared" si="2"/>
        <v>2452.1269499999999</v>
      </c>
    </row>
    <row r="189" spans="1:16" x14ac:dyDescent="0.25">
      <c r="A189" t="s">
        <v>216</v>
      </c>
      <c r="B189">
        <v>1197.0675000000001</v>
      </c>
      <c r="C189">
        <v>117.2475</v>
      </c>
      <c r="D189">
        <v>0</v>
      </c>
      <c r="E189">
        <v>0</v>
      </c>
      <c r="F189">
        <v>0</v>
      </c>
      <c r="G189">
        <v>28.714500000000001</v>
      </c>
      <c r="H189">
        <v>26.471250000000001</v>
      </c>
      <c r="I189">
        <v>0</v>
      </c>
      <c r="J189">
        <v>0</v>
      </c>
      <c r="K189">
        <v>0</v>
      </c>
      <c r="L189">
        <v>0</v>
      </c>
      <c r="M189">
        <v>0.22500000000000001</v>
      </c>
      <c r="N189">
        <v>931.18679999999995</v>
      </c>
      <c r="O189">
        <v>171.20070000000001</v>
      </c>
      <c r="P189">
        <f t="shared" si="2"/>
        <v>2472.1132499999999</v>
      </c>
    </row>
    <row r="190" spans="1:16" x14ac:dyDescent="0.25">
      <c r="A190" t="s">
        <v>217</v>
      </c>
      <c r="B190">
        <v>1206.6975</v>
      </c>
      <c r="C190">
        <v>117.99</v>
      </c>
      <c r="D190">
        <v>0</v>
      </c>
      <c r="E190">
        <v>0</v>
      </c>
      <c r="F190">
        <v>0</v>
      </c>
      <c r="G190">
        <v>28.431000000000001</v>
      </c>
      <c r="H190">
        <v>26.471250000000001</v>
      </c>
      <c r="I190">
        <v>0</v>
      </c>
      <c r="J190">
        <v>0</v>
      </c>
      <c r="K190">
        <v>0</v>
      </c>
      <c r="L190">
        <v>0</v>
      </c>
      <c r="M190">
        <v>0.22500000000000001</v>
      </c>
      <c r="N190">
        <v>940.73647500000004</v>
      </c>
      <c r="O190">
        <v>172.45102499999999</v>
      </c>
      <c r="P190">
        <f t="shared" si="2"/>
        <v>2493.00225</v>
      </c>
    </row>
    <row r="191" spans="1:16" x14ac:dyDescent="0.25">
      <c r="A191" t="s">
        <v>218</v>
      </c>
      <c r="B191">
        <v>1216.44</v>
      </c>
      <c r="C191">
        <v>119.0475</v>
      </c>
      <c r="D191">
        <v>0</v>
      </c>
      <c r="E191">
        <v>0</v>
      </c>
      <c r="F191">
        <v>0</v>
      </c>
      <c r="G191">
        <v>27.800999999999998</v>
      </c>
      <c r="H191">
        <v>26.408249999999999</v>
      </c>
      <c r="I191">
        <v>0</v>
      </c>
      <c r="J191">
        <v>0</v>
      </c>
      <c r="K191">
        <v>0</v>
      </c>
      <c r="L191">
        <v>0</v>
      </c>
      <c r="M191">
        <v>0.22994999999999999</v>
      </c>
      <c r="N191">
        <v>945.09247500000004</v>
      </c>
      <c r="O191">
        <v>176.622525</v>
      </c>
      <c r="P191">
        <f t="shared" si="2"/>
        <v>2511.6417000000001</v>
      </c>
    </row>
    <row r="192" spans="1:16" x14ac:dyDescent="0.25">
      <c r="A192" t="s">
        <v>219</v>
      </c>
      <c r="B192">
        <v>1227.1949999999999</v>
      </c>
      <c r="C192">
        <v>120.96</v>
      </c>
      <c r="D192">
        <v>0</v>
      </c>
      <c r="E192">
        <v>0</v>
      </c>
      <c r="F192">
        <v>0</v>
      </c>
      <c r="G192">
        <v>27.18</v>
      </c>
      <c r="H192">
        <v>26.549775</v>
      </c>
      <c r="I192">
        <v>0</v>
      </c>
      <c r="J192">
        <v>0</v>
      </c>
      <c r="K192">
        <v>0</v>
      </c>
      <c r="L192">
        <v>0</v>
      </c>
      <c r="M192">
        <v>0.23422499999999999</v>
      </c>
      <c r="N192">
        <v>951.52094999999997</v>
      </c>
      <c r="O192">
        <v>179.95904999999999</v>
      </c>
      <c r="P192">
        <f t="shared" si="2"/>
        <v>2533.5989999999997</v>
      </c>
    </row>
    <row r="193" spans="1:16" x14ac:dyDescent="0.25">
      <c r="A193" t="s">
        <v>220</v>
      </c>
      <c r="B193">
        <v>1238.175</v>
      </c>
      <c r="C193">
        <v>122.355</v>
      </c>
      <c r="D193">
        <v>0</v>
      </c>
      <c r="E193">
        <v>0</v>
      </c>
      <c r="F193">
        <v>0</v>
      </c>
      <c r="G193">
        <v>27.202500000000001</v>
      </c>
      <c r="H193">
        <v>26.612774999999999</v>
      </c>
      <c r="I193">
        <v>0</v>
      </c>
      <c r="J193">
        <v>0</v>
      </c>
      <c r="K193">
        <v>0</v>
      </c>
      <c r="L193">
        <v>0</v>
      </c>
      <c r="M193">
        <v>0.23827499999999999</v>
      </c>
      <c r="N193">
        <v>957.68685000000005</v>
      </c>
      <c r="O193">
        <v>181.30815000000001</v>
      </c>
      <c r="P193">
        <f t="shared" si="2"/>
        <v>2553.5785500000002</v>
      </c>
    </row>
    <row r="194" spans="1:16" x14ac:dyDescent="0.25">
      <c r="A194" t="s">
        <v>221</v>
      </c>
      <c r="B194">
        <v>1252.2149999999999</v>
      </c>
      <c r="C194">
        <v>123.72750000000001</v>
      </c>
      <c r="D194">
        <v>0</v>
      </c>
      <c r="E194">
        <v>0</v>
      </c>
      <c r="F194">
        <v>0</v>
      </c>
      <c r="G194">
        <v>27.297000000000001</v>
      </c>
      <c r="H194">
        <v>26.625150000000001</v>
      </c>
      <c r="I194">
        <v>0</v>
      </c>
      <c r="J194">
        <v>0</v>
      </c>
      <c r="K194">
        <v>0</v>
      </c>
      <c r="L194">
        <v>0</v>
      </c>
      <c r="M194">
        <v>0.24210000000000001</v>
      </c>
      <c r="N194">
        <v>968.765175</v>
      </c>
      <c r="O194">
        <v>180.44482500000001</v>
      </c>
      <c r="P194">
        <f t="shared" si="2"/>
        <v>2579.31675</v>
      </c>
    </row>
    <row r="195" spans="1:16" x14ac:dyDescent="0.25">
      <c r="A195" t="s">
        <v>222</v>
      </c>
      <c r="B195">
        <v>1265.895</v>
      </c>
      <c r="C195">
        <v>125.05500000000001</v>
      </c>
      <c r="D195">
        <v>0</v>
      </c>
      <c r="E195">
        <v>0</v>
      </c>
      <c r="F195">
        <v>0</v>
      </c>
      <c r="G195">
        <v>26.401499999999999</v>
      </c>
      <c r="H195">
        <v>26.612774999999999</v>
      </c>
      <c r="I195">
        <v>0</v>
      </c>
      <c r="J195">
        <v>0</v>
      </c>
      <c r="K195">
        <v>0</v>
      </c>
      <c r="L195">
        <v>0</v>
      </c>
      <c r="M195">
        <v>0.245475</v>
      </c>
      <c r="N195">
        <v>984.38310000000001</v>
      </c>
      <c r="O195">
        <v>179.00190000000001</v>
      </c>
      <c r="P195">
        <f t="shared" ref="P195:P258" si="3">SUM(B195:O195)</f>
        <v>2607.5947500000002</v>
      </c>
    </row>
    <row r="196" spans="1:16" x14ac:dyDescent="0.25">
      <c r="A196" t="s">
        <v>223</v>
      </c>
      <c r="B196">
        <v>1278.6075000000001</v>
      </c>
      <c r="C196">
        <v>125.7525</v>
      </c>
      <c r="D196">
        <v>0</v>
      </c>
      <c r="E196">
        <v>0</v>
      </c>
      <c r="F196">
        <v>0</v>
      </c>
      <c r="G196">
        <v>24.768000000000001</v>
      </c>
      <c r="H196">
        <v>26.547750000000001</v>
      </c>
      <c r="I196">
        <v>0</v>
      </c>
      <c r="J196">
        <v>0</v>
      </c>
      <c r="K196">
        <v>0</v>
      </c>
      <c r="L196">
        <v>0</v>
      </c>
      <c r="M196">
        <v>0.24884999999999999</v>
      </c>
      <c r="N196">
        <v>997.50374999999997</v>
      </c>
      <c r="O196">
        <v>179.17875000000001</v>
      </c>
      <c r="P196">
        <f t="shared" si="3"/>
        <v>2632.6071000000002</v>
      </c>
    </row>
    <row r="197" spans="1:16" x14ac:dyDescent="0.25">
      <c r="A197" t="s">
        <v>224</v>
      </c>
      <c r="B197">
        <v>1290.33</v>
      </c>
      <c r="C197">
        <v>127.2375</v>
      </c>
      <c r="D197">
        <v>0</v>
      </c>
      <c r="E197">
        <v>0</v>
      </c>
      <c r="F197">
        <v>0</v>
      </c>
      <c r="G197">
        <v>24.421500000000002</v>
      </c>
      <c r="H197">
        <v>27.526274999999998</v>
      </c>
      <c r="I197">
        <v>0</v>
      </c>
      <c r="J197">
        <v>0</v>
      </c>
      <c r="K197">
        <v>0</v>
      </c>
      <c r="L197">
        <v>0</v>
      </c>
      <c r="M197">
        <v>0.25222499999999998</v>
      </c>
      <c r="N197">
        <v>1010.810475</v>
      </c>
      <c r="O197">
        <v>180.18202500000001</v>
      </c>
      <c r="P197">
        <f t="shared" si="3"/>
        <v>2660.7599999999998</v>
      </c>
    </row>
    <row r="198" spans="1:16" x14ac:dyDescent="0.25">
      <c r="A198" t="s">
        <v>225</v>
      </c>
      <c r="B198">
        <v>1307.0025000000001</v>
      </c>
      <c r="C198">
        <v>128.76750000000001</v>
      </c>
      <c r="D198">
        <v>0</v>
      </c>
      <c r="E198">
        <v>0</v>
      </c>
      <c r="F198">
        <v>0</v>
      </c>
      <c r="G198">
        <v>25.348500000000001</v>
      </c>
      <c r="H198">
        <v>27.890999999999998</v>
      </c>
      <c r="I198">
        <v>0</v>
      </c>
      <c r="J198">
        <v>0</v>
      </c>
      <c r="K198">
        <v>0</v>
      </c>
      <c r="L198">
        <v>0</v>
      </c>
      <c r="M198">
        <v>0.25559999999999999</v>
      </c>
      <c r="N198">
        <v>1027.5880500000001</v>
      </c>
      <c r="O198">
        <v>180.48195000000001</v>
      </c>
      <c r="P198">
        <f t="shared" si="3"/>
        <v>2697.3350999999998</v>
      </c>
    </row>
    <row r="199" spans="1:16" x14ac:dyDescent="0.25">
      <c r="A199" t="s">
        <v>226</v>
      </c>
      <c r="B199">
        <v>1323.81</v>
      </c>
      <c r="C199">
        <v>130.47749999999999</v>
      </c>
      <c r="D199">
        <v>0</v>
      </c>
      <c r="E199">
        <v>0</v>
      </c>
      <c r="F199">
        <v>0</v>
      </c>
      <c r="G199">
        <v>25.249500000000001</v>
      </c>
      <c r="H199">
        <v>27.747</v>
      </c>
      <c r="I199">
        <v>0</v>
      </c>
      <c r="J199">
        <v>0</v>
      </c>
      <c r="K199">
        <v>0</v>
      </c>
      <c r="L199">
        <v>0</v>
      </c>
      <c r="M199">
        <v>0.25829999999999997</v>
      </c>
      <c r="N199">
        <v>1048.1708249999999</v>
      </c>
      <c r="O199">
        <v>178.93417500000001</v>
      </c>
      <c r="P199">
        <f t="shared" si="3"/>
        <v>2734.6472999999996</v>
      </c>
    </row>
    <row r="200" spans="1:16" x14ac:dyDescent="0.25">
      <c r="A200" t="s">
        <v>227</v>
      </c>
      <c r="B200">
        <v>1341.0450000000001</v>
      </c>
      <c r="C200">
        <v>132.16499999999999</v>
      </c>
      <c r="D200">
        <v>0</v>
      </c>
      <c r="E200">
        <v>0</v>
      </c>
      <c r="F200">
        <v>0</v>
      </c>
      <c r="G200">
        <v>24.394500000000001</v>
      </c>
      <c r="H200">
        <v>28.701675000000002</v>
      </c>
      <c r="I200">
        <v>0</v>
      </c>
      <c r="J200">
        <v>0</v>
      </c>
      <c r="K200">
        <v>0</v>
      </c>
      <c r="L200">
        <v>0</v>
      </c>
      <c r="M200">
        <v>0.26100000000000001</v>
      </c>
      <c r="N200">
        <v>1067.6634750000001</v>
      </c>
      <c r="O200">
        <v>178.83652499999999</v>
      </c>
      <c r="P200">
        <f t="shared" si="3"/>
        <v>2773.0671750000006</v>
      </c>
    </row>
    <row r="201" spans="1:16" x14ac:dyDescent="0.25">
      <c r="A201" t="s">
        <v>228</v>
      </c>
      <c r="B201">
        <v>1359.0225</v>
      </c>
      <c r="C201">
        <v>133.83000000000001</v>
      </c>
      <c r="D201">
        <v>0</v>
      </c>
      <c r="E201">
        <v>0</v>
      </c>
      <c r="F201">
        <v>0</v>
      </c>
      <c r="G201">
        <v>24.205500000000001</v>
      </c>
      <c r="H201">
        <v>29.573325000000001</v>
      </c>
      <c r="I201">
        <v>0</v>
      </c>
      <c r="J201">
        <v>0</v>
      </c>
      <c r="K201">
        <v>0</v>
      </c>
      <c r="L201">
        <v>0</v>
      </c>
      <c r="M201">
        <v>0.26369999999999999</v>
      </c>
      <c r="N201">
        <v>1083.6978750000001</v>
      </c>
      <c r="O201">
        <v>180.37462500000001</v>
      </c>
      <c r="P201">
        <f t="shared" si="3"/>
        <v>2810.967525</v>
      </c>
    </row>
    <row r="202" spans="1:16" x14ac:dyDescent="0.25">
      <c r="A202" t="s">
        <v>229</v>
      </c>
      <c r="B202">
        <v>1374.8175000000001</v>
      </c>
      <c r="C202">
        <v>135.78749999999999</v>
      </c>
      <c r="D202">
        <v>0</v>
      </c>
      <c r="E202">
        <v>0</v>
      </c>
      <c r="F202">
        <v>0</v>
      </c>
      <c r="G202">
        <v>28.426500000000001</v>
      </c>
      <c r="H202">
        <v>30.366</v>
      </c>
      <c r="I202">
        <v>0</v>
      </c>
      <c r="J202">
        <v>0</v>
      </c>
      <c r="K202">
        <v>0</v>
      </c>
      <c r="L202">
        <v>0</v>
      </c>
      <c r="M202">
        <v>0.26640000000000003</v>
      </c>
      <c r="N202">
        <v>1094.0303249999999</v>
      </c>
      <c r="O202">
        <v>178.187175</v>
      </c>
      <c r="P202">
        <f t="shared" si="3"/>
        <v>2841.8814000000002</v>
      </c>
    </row>
    <row r="203" spans="1:16" x14ac:dyDescent="0.25">
      <c r="A203" t="s">
        <v>230</v>
      </c>
      <c r="B203">
        <v>1407.0825</v>
      </c>
      <c r="C203">
        <v>137.76750000000001</v>
      </c>
      <c r="D203">
        <v>264.1345</v>
      </c>
      <c r="E203">
        <v>0</v>
      </c>
      <c r="F203">
        <v>245.57400000000001</v>
      </c>
      <c r="G203">
        <v>74.119500000000002</v>
      </c>
      <c r="H203">
        <v>78.290999999999997</v>
      </c>
      <c r="I203">
        <v>0</v>
      </c>
      <c r="J203">
        <v>22.526</v>
      </c>
      <c r="K203">
        <v>0</v>
      </c>
      <c r="L203">
        <v>9</v>
      </c>
      <c r="M203">
        <v>0.26729999999999998</v>
      </c>
      <c r="N203">
        <v>1119.795075</v>
      </c>
      <c r="O203">
        <v>167.272425</v>
      </c>
      <c r="P203">
        <f t="shared" si="3"/>
        <v>3525.8298</v>
      </c>
    </row>
    <row r="204" spans="1:16" x14ac:dyDescent="0.25">
      <c r="A204" t="s">
        <v>231</v>
      </c>
      <c r="B204">
        <v>1472.6475</v>
      </c>
      <c r="C204">
        <v>139.94999999999999</v>
      </c>
      <c r="D204">
        <v>117.02249999999999</v>
      </c>
      <c r="E204">
        <v>0</v>
      </c>
      <c r="F204">
        <v>462.483</v>
      </c>
      <c r="G204">
        <v>97.668000000000006</v>
      </c>
      <c r="H204">
        <v>126.12779999999999</v>
      </c>
      <c r="I204">
        <v>0</v>
      </c>
      <c r="J204">
        <v>24.265999999999998</v>
      </c>
      <c r="K204">
        <v>0</v>
      </c>
      <c r="L204">
        <v>16.649999999999999</v>
      </c>
      <c r="M204">
        <v>0.26819999999999999</v>
      </c>
      <c r="N204">
        <v>1141.033725</v>
      </c>
      <c r="O204">
        <v>167.85877500000001</v>
      </c>
      <c r="P204">
        <f t="shared" si="3"/>
        <v>3765.9755000000009</v>
      </c>
    </row>
    <row r="205" spans="1:16" x14ac:dyDescent="0.25">
      <c r="A205" t="s">
        <v>232</v>
      </c>
      <c r="B205">
        <v>1510.1324999999999</v>
      </c>
      <c r="C205">
        <v>142.245</v>
      </c>
      <c r="D205">
        <v>63.236600000000003</v>
      </c>
      <c r="E205">
        <v>0</v>
      </c>
      <c r="F205">
        <v>366.6105</v>
      </c>
      <c r="G205">
        <v>78.673500000000004</v>
      </c>
      <c r="H205">
        <v>138.82409999999999</v>
      </c>
      <c r="I205">
        <v>0</v>
      </c>
      <c r="J205">
        <v>26.76</v>
      </c>
      <c r="K205">
        <v>0</v>
      </c>
      <c r="L205">
        <v>23.85</v>
      </c>
      <c r="M205">
        <v>0.26910000000000001</v>
      </c>
      <c r="N205">
        <v>1170.396</v>
      </c>
      <c r="O205">
        <v>159.82650000000001</v>
      </c>
      <c r="P205">
        <f t="shared" si="3"/>
        <v>3680.8238000000001</v>
      </c>
    </row>
    <row r="206" spans="1:16" x14ac:dyDescent="0.25">
      <c r="A206" t="s">
        <v>233</v>
      </c>
      <c r="B206">
        <v>1594.8225</v>
      </c>
      <c r="C206">
        <v>144.60749999999999</v>
      </c>
      <c r="D206">
        <v>205.24420000000001</v>
      </c>
      <c r="E206">
        <v>188.73400000000001</v>
      </c>
      <c r="F206">
        <v>368.92349999999999</v>
      </c>
      <c r="G206">
        <v>77.265000000000001</v>
      </c>
      <c r="H206">
        <v>153.648</v>
      </c>
      <c r="I206">
        <v>0</v>
      </c>
      <c r="J206">
        <v>20.331</v>
      </c>
      <c r="K206">
        <v>0</v>
      </c>
      <c r="L206">
        <v>30.6</v>
      </c>
      <c r="M206">
        <v>0.36404999999999998</v>
      </c>
      <c r="N206">
        <v>1199.542275</v>
      </c>
      <c r="O206">
        <v>164.745225</v>
      </c>
      <c r="P206">
        <f t="shared" si="3"/>
        <v>4148.8272500000003</v>
      </c>
    </row>
    <row r="207" spans="1:16" x14ac:dyDescent="0.25">
      <c r="A207" t="s">
        <v>234</v>
      </c>
      <c r="B207">
        <v>1617.1375860000001</v>
      </c>
      <c r="C207">
        <v>147.19499999999999</v>
      </c>
      <c r="D207">
        <v>194.08969999999999</v>
      </c>
      <c r="E207">
        <v>134.81</v>
      </c>
      <c r="F207">
        <v>379.13799999999998</v>
      </c>
      <c r="G207">
        <v>69.930999999999997</v>
      </c>
      <c r="H207">
        <v>180.46777499999999</v>
      </c>
      <c r="I207">
        <v>2.3513183999999998</v>
      </c>
      <c r="J207">
        <v>18.417000000000002</v>
      </c>
      <c r="K207">
        <v>6.7843680000000104</v>
      </c>
      <c r="L207">
        <v>34.65</v>
      </c>
      <c r="M207">
        <v>0.74722500000000003</v>
      </c>
      <c r="N207">
        <v>1216.3686749999999</v>
      </c>
      <c r="O207">
        <v>181.196325</v>
      </c>
      <c r="P207">
        <f t="shared" si="3"/>
        <v>4183.2839723999996</v>
      </c>
    </row>
    <row r="208" spans="1:16" x14ac:dyDescent="0.25">
      <c r="A208" t="s">
        <v>235</v>
      </c>
      <c r="B208">
        <v>1643.0643</v>
      </c>
      <c r="C208">
        <v>150.5925</v>
      </c>
      <c r="D208">
        <v>134.31180000000001</v>
      </c>
      <c r="E208">
        <v>134.81</v>
      </c>
      <c r="F208">
        <v>328.57799999999997</v>
      </c>
      <c r="G208">
        <v>53.378999999999998</v>
      </c>
      <c r="H208">
        <v>198.56205</v>
      </c>
      <c r="I208">
        <v>13.06288</v>
      </c>
      <c r="J208">
        <v>19.21256</v>
      </c>
      <c r="K208">
        <v>14.7599448</v>
      </c>
      <c r="L208">
        <v>36.9</v>
      </c>
      <c r="M208">
        <v>0.69389999999999996</v>
      </c>
      <c r="N208">
        <v>1243.671525</v>
      </c>
      <c r="O208">
        <v>180.64597499999999</v>
      </c>
      <c r="P208">
        <f t="shared" si="3"/>
        <v>4152.2444348000008</v>
      </c>
    </row>
    <row r="209" spans="1:16" x14ac:dyDescent="0.25">
      <c r="A209" t="s">
        <v>236</v>
      </c>
      <c r="B209">
        <v>1690.7922000000001</v>
      </c>
      <c r="C209">
        <v>154.08000000000001</v>
      </c>
      <c r="D209">
        <v>114.65089999999999</v>
      </c>
      <c r="E209">
        <v>69.393000000000001</v>
      </c>
      <c r="F209">
        <v>272.84300000000002</v>
      </c>
      <c r="G209">
        <v>46.012999999999998</v>
      </c>
      <c r="H209">
        <v>206.6481</v>
      </c>
      <c r="I209">
        <v>16.120791919999998</v>
      </c>
      <c r="J209">
        <v>24.539059999999999</v>
      </c>
      <c r="K209">
        <v>23.6231416</v>
      </c>
      <c r="L209">
        <v>39.15</v>
      </c>
      <c r="M209">
        <v>0.67589999999999995</v>
      </c>
      <c r="N209">
        <v>1270.969875</v>
      </c>
      <c r="O209">
        <v>182.89012500000001</v>
      </c>
      <c r="P209">
        <f t="shared" si="3"/>
        <v>4112.3890935200006</v>
      </c>
    </row>
    <row r="210" spans="1:16" x14ac:dyDescent="0.25">
      <c r="A210" t="s">
        <v>237</v>
      </c>
      <c r="B210">
        <v>1686.7701</v>
      </c>
      <c r="C210">
        <v>157.88249999999999</v>
      </c>
      <c r="D210">
        <v>112.7448</v>
      </c>
      <c r="E210">
        <v>68.825000000000003</v>
      </c>
      <c r="F210">
        <v>218.928</v>
      </c>
      <c r="G210">
        <v>38.283000000000001</v>
      </c>
      <c r="H210">
        <v>203.33025000000001</v>
      </c>
      <c r="I210">
        <v>14.371563999999999</v>
      </c>
      <c r="J210">
        <v>28.32396</v>
      </c>
      <c r="K210">
        <v>31.8029516</v>
      </c>
      <c r="L210">
        <v>40.950000000000003</v>
      </c>
      <c r="M210">
        <v>0.65339999999999998</v>
      </c>
      <c r="N210">
        <v>1305.439425</v>
      </c>
      <c r="O210">
        <v>182.10307499999999</v>
      </c>
      <c r="P210">
        <f t="shared" si="3"/>
        <v>4090.4080256000002</v>
      </c>
    </row>
    <row r="211" spans="1:16" x14ac:dyDescent="0.25">
      <c r="A211" t="s">
        <v>238</v>
      </c>
      <c r="B211">
        <v>1728.8329140000001</v>
      </c>
      <c r="C211">
        <v>163.08000000000001</v>
      </c>
      <c r="D211">
        <v>52.371200000000002</v>
      </c>
      <c r="E211">
        <v>68.825000000000003</v>
      </c>
      <c r="F211">
        <v>134.72399999999999</v>
      </c>
      <c r="G211">
        <v>27.786000000000001</v>
      </c>
      <c r="H211">
        <v>194.03505000000001</v>
      </c>
      <c r="I211">
        <v>16.24578</v>
      </c>
      <c r="J211">
        <v>30.929659999999998</v>
      </c>
      <c r="K211">
        <v>37.759099599999999</v>
      </c>
      <c r="L211">
        <v>40.950000000000003</v>
      </c>
      <c r="M211">
        <v>0.62122500000000003</v>
      </c>
      <c r="N211">
        <v>1332.5195249999999</v>
      </c>
      <c r="O211">
        <v>184.04797500000001</v>
      </c>
      <c r="P211">
        <f t="shared" si="3"/>
        <v>4012.7274285999997</v>
      </c>
    </row>
    <row r="212" spans="1:16" x14ac:dyDescent="0.25">
      <c r="A212" t="s">
        <v>239</v>
      </c>
      <c r="B212">
        <v>1731.0816</v>
      </c>
      <c r="C212">
        <v>171.85499999999999</v>
      </c>
      <c r="D212">
        <v>51.497599999999998</v>
      </c>
      <c r="E212">
        <v>68.114999999999995</v>
      </c>
      <c r="F212">
        <v>76.057000000000002</v>
      </c>
      <c r="G212">
        <v>24.231999999999999</v>
      </c>
      <c r="H212">
        <v>184.90455</v>
      </c>
      <c r="I212">
        <v>18.119996</v>
      </c>
      <c r="J212">
        <v>27.421610000000001</v>
      </c>
      <c r="K212">
        <v>41.617806399999999</v>
      </c>
      <c r="L212">
        <v>40.950000000000003</v>
      </c>
      <c r="M212">
        <v>0.62460000000000004</v>
      </c>
      <c r="N212">
        <v>1360.1637000000001</v>
      </c>
      <c r="O212">
        <v>183.4263</v>
      </c>
      <c r="P212">
        <f t="shared" si="3"/>
        <v>3980.0667623999998</v>
      </c>
    </row>
    <row r="213" spans="1:16" x14ac:dyDescent="0.25">
      <c r="A213" t="s">
        <v>240</v>
      </c>
      <c r="B213">
        <v>1754.5175999999999</v>
      </c>
      <c r="C213">
        <v>192.5325</v>
      </c>
      <c r="D213">
        <v>51.217599999999997</v>
      </c>
      <c r="E213">
        <v>68.114999999999995</v>
      </c>
      <c r="F213">
        <v>52.018000000000001</v>
      </c>
      <c r="G213">
        <v>23.13</v>
      </c>
      <c r="H213">
        <v>181.43482499999999</v>
      </c>
      <c r="I213">
        <v>16.093332</v>
      </c>
      <c r="J213">
        <v>23.694140000000001</v>
      </c>
      <c r="K213">
        <v>40.015889999999999</v>
      </c>
      <c r="L213">
        <v>40.950000000000003</v>
      </c>
      <c r="M213">
        <v>0.62797499999999995</v>
      </c>
      <c r="N213">
        <v>1382.7019499999999</v>
      </c>
      <c r="O213">
        <v>191.78055000000001</v>
      </c>
      <c r="P213">
        <f t="shared" si="3"/>
        <v>4018.829361999999</v>
      </c>
    </row>
    <row r="214" spans="1:16" x14ac:dyDescent="0.25">
      <c r="A214" t="s">
        <v>241</v>
      </c>
      <c r="B214">
        <v>1773.4985999999999</v>
      </c>
      <c r="C214">
        <v>197.91</v>
      </c>
      <c r="D214">
        <v>18.423999999999999</v>
      </c>
      <c r="E214">
        <v>68.114999999999995</v>
      </c>
      <c r="F214">
        <v>27.457000000000001</v>
      </c>
      <c r="G214">
        <v>21.984000000000002</v>
      </c>
      <c r="H214">
        <v>179.035425</v>
      </c>
      <c r="I214">
        <v>14.066668</v>
      </c>
      <c r="J214">
        <v>20.963789999999999</v>
      </c>
      <c r="K214">
        <v>34.845831599999997</v>
      </c>
      <c r="L214">
        <v>40.950000000000003</v>
      </c>
      <c r="M214">
        <v>0.61852499999999999</v>
      </c>
      <c r="N214">
        <v>1406.6043749999999</v>
      </c>
      <c r="O214">
        <v>201.448125</v>
      </c>
      <c r="P214">
        <f t="shared" si="3"/>
        <v>4005.9213395999991</v>
      </c>
    </row>
    <row r="215" spans="1:16" x14ac:dyDescent="0.25">
      <c r="A215" t="s">
        <v>242</v>
      </c>
      <c r="B215">
        <v>1788.6860999999999</v>
      </c>
      <c r="C215">
        <v>199.755</v>
      </c>
      <c r="D215">
        <v>2.1783999999999999</v>
      </c>
      <c r="E215">
        <v>41.152999999999999</v>
      </c>
      <c r="F215">
        <v>9.157</v>
      </c>
      <c r="G215">
        <v>23.388999999999999</v>
      </c>
      <c r="H215">
        <v>157.63072500000001</v>
      </c>
      <c r="I215">
        <v>14.283010000000001</v>
      </c>
      <c r="J215">
        <v>18.481940000000002</v>
      </c>
      <c r="K215">
        <v>28.976026399999999</v>
      </c>
      <c r="L215">
        <v>40.950000000000003</v>
      </c>
      <c r="M215">
        <v>0.56789999999999996</v>
      </c>
      <c r="N215">
        <v>1433.2311</v>
      </c>
      <c r="O215">
        <v>212.53139999999999</v>
      </c>
      <c r="P215">
        <f t="shared" si="3"/>
        <v>3970.9706013999999</v>
      </c>
    </row>
    <row r="216" spans="1:16" x14ac:dyDescent="0.25">
      <c r="A216" t="s">
        <v>243</v>
      </c>
      <c r="B216">
        <v>1807.6760999999999</v>
      </c>
      <c r="C216">
        <v>197.19</v>
      </c>
      <c r="D216">
        <v>0</v>
      </c>
      <c r="E216">
        <v>41.152999999999999</v>
      </c>
      <c r="F216">
        <v>0.67</v>
      </c>
      <c r="G216">
        <v>26.190999999999999</v>
      </c>
      <c r="H216">
        <v>134.86567500000001</v>
      </c>
      <c r="I216">
        <v>14.499352</v>
      </c>
      <c r="J216">
        <v>16.945239999999998</v>
      </c>
      <c r="K216">
        <v>22.994109999999999</v>
      </c>
      <c r="L216">
        <v>32.3663016</v>
      </c>
      <c r="M216">
        <v>0.5706</v>
      </c>
      <c r="N216">
        <v>1444.614975</v>
      </c>
      <c r="O216">
        <v>230.555025</v>
      </c>
      <c r="P216">
        <f t="shared" si="3"/>
        <v>3970.2913785999999</v>
      </c>
    </row>
    <row r="217" spans="1:16" x14ac:dyDescent="0.25">
      <c r="A217" t="s">
        <v>244</v>
      </c>
      <c r="B217">
        <v>1811.1894749999999</v>
      </c>
      <c r="C217">
        <v>182.7225</v>
      </c>
      <c r="D217">
        <v>0</v>
      </c>
      <c r="E217">
        <v>41.152999999999999</v>
      </c>
      <c r="F217">
        <v>0.17399999999999999</v>
      </c>
      <c r="G217">
        <v>28.082999999999998</v>
      </c>
      <c r="H217">
        <v>125.273475</v>
      </c>
      <c r="I217">
        <v>14.261253999999999</v>
      </c>
      <c r="J217">
        <v>15.31978</v>
      </c>
      <c r="K217">
        <v>16.690380000000001</v>
      </c>
      <c r="L217">
        <v>25.073979959999999</v>
      </c>
      <c r="M217">
        <v>0.57330000000000003</v>
      </c>
      <c r="N217">
        <v>1461.9746250000001</v>
      </c>
      <c r="O217">
        <v>236.932875</v>
      </c>
      <c r="P217">
        <f t="shared" si="3"/>
        <v>3959.42164396</v>
      </c>
    </row>
    <row r="218" spans="1:16" x14ac:dyDescent="0.25">
      <c r="A218" t="s">
        <v>245</v>
      </c>
      <c r="B218">
        <v>1833.1303499999999</v>
      </c>
      <c r="C218">
        <v>183.42</v>
      </c>
      <c r="D218">
        <v>0</v>
      </c>
      <c r="E218">
        <v>34.128500000000003</v>
      </c>
      <c r="F218">
        <v>0.08</v>
      </c>
      <c r="G218">
        <v>29.385000000000002</v>
      </c>
      <c r="H218">
        <v>117.369</v>
      </c>
      <c r="I218">
        <v>14.023156</v>
      </c>
      <c r="J218">
        <v>12.9825</v>
      </c>
      <c r="K218">
        <v>12.61027</v>
      </c>
      <c r="L218">
        <v>18.30645234</v>
      </c>
      <c r="M218">
        <v>0.54179999999999995</v>
      </c>
      <c r="N218">
        <v>1474.1622</v>
      </c>
      <c r="O218">
        <v>246.18780000000001</v>
      </c>
      <c r="P218">
        <f t="shared" si="3"/>
        <v>3976.3270283400002</v>
      </c>
    </row>
    <row r="219" spans="1:16" x14ac:dyDescent="0.25">
      <c r="A219" t="s">
        <v>246</v>
      </c>
      <c r="B219">
        <v>1862.9372249999999</v>
      </c>
      <c r="C219">
        <v>186.2775</v>
      </c>
      <c r="D219">
        <v>0</v>
      </c>
      <c r="E219">
        <v>27.388000000000002</v>
      </c>
      <c r="F219">
        <v>3.5000000000000003E-2</v>
      </c>
      <c r="G219">
        <v>30.398</v>
      </c>
      <c r="H219">
        <v>95.488874999999993</v>
      </c>
      <c r="I219">
        <v>13.04705068</v>
      </c>
      <c r="J219">
        <v>10.68472</v>
      </c>
      <c r="K219">
        <v>9.3279399999999999</v>
      </c>
      <c r="L219">
        <v>11.95799418</v>
      </c>
      <c r="M219">
        <v>0.40050000000000002</v>
      </c>
      <c r="N219">
        <v>1488.6904500000001</v>
      </c>
      <c r="O219">
        <v>249.29955000000001</v>
      </c>
      <c r="P219">
        <f t="shared" si="3"/>
        <v>3985.9328048600005</v>
      </c>
    </row>
    <row r="220" spans="1:16" x14ac:dyDescent="0.25">
      <c r="A220" t="s">
        <v>247</v>
      </c>
      <c r="B220">
        <v>1894.0941</v>
      </c>
      <c r="C220">
        <v>190.64250000000001</v>
      </c>
      <c r="D220">
        <v>0</v>
      </c>
      <c r="E220">
        <v>20.647500000000001</v>
      </c>
      <c r="F220">
        <v>1.2E-2</v>
      </c>
      <c r="G220">
        <v>31.239000000000001</v>
      </c>
      <c r="H220">
        <v>75.118499999999997</v>
      </c>
      <c r="I220">
        <v>8.5178419999999999</v>
      </c>
      <c r="J220">
        <v>8.4127700000000001</v>
      </c>
      <c r="K220">
        <v>6.3509599999999997</v>
      </c>
      <c r="L220">
        <v>8.1834538699999992</v>
      </c>
      <c r="M220">
        <v>0.40139999999999998</v>
      </c>
      <c r="N220">
        <v>1516.939875</v>
      </c>
      <c r="O220">
        <v>251.53762499999999</v>
      </c>
      <c r="P220">
        <f t="shared" si="3"/>
        <v>4012.0975258700009</v>
      </c>
    </row>
    <row r="221" spans="1:16" x14ac:dyDescent="0.25">
      <c r="A221" t="s">
        <v>248</v>
      </c>
      <c r="B221">
        <v>1925.8479</v>
      </c>
      <c r="C221">
        <v>195.12982314465</v>
      </c>
      <c r="D221">
        <v>0</v>
      </c>
      <c r="E221">
        <v>13.836</v>
      </c>
      <c r="F221">
        <v>0</v>
      </c>
      <c r="G221">
        <v>31.779</v>
      </c>
      <c r="H221">
        <v>65.630808000000002</v>
      </c>
      <c r="I221">
        <v>6.5761909999999997</v>
      </c>
      <c r="J221">
        <v>6.9448650000000001</v>
      </c>
      <c r="K221">
        <v>4.5609400000000004</v>
      </c>
      <c r="L221">
        <v>6.1234737700000004</v>
      </c>
      <c r="M221">
        <v>0.36764999999999998</v>
      </c>
      <c r="N221">
        <v>1549.0662071183599</v>
      </c>
      <c r="O221">
        <v>265.46263142333999</v>
      </c>
      <c r="P221">
        <f t="shared" si="3"/>
        <v>4071.3254894563497</v>
      </c>
    </row>
    <row r="222" spans="1:16" x14ac:dyDescent="0.25">
      <c r="A222" t="s">
        <v>249</v>
      </c>
      <c r="B222">
        <v>1946.2538849564301</v>
      </c>
      <c r="C222">
        <v>199.47885881183001</v>
      </c>
      <c r="D222">
        <v>0</v>
      </c>
      <c r="E222">
        <v>7.0244999999999997</v>
      </c>
      <c r="F222">
        <v>0</v>
      </c>
      <c r="G222">
        <v>32.104999999999997</v>
      </c>
      <c r="H222">
        <v>60.884761500000003</v>
      </c>
      <c r="I222">
        <v>4.6345400000000003</v>
      </c>
      <c r="J222">
        <v>5.9598849999999999</v>
      </c>
      <c r="K222">
        <v>3.8575400000000002</v>
      </c>
      <c r="L222">
        <v>4.0318455000000002</v>
      </c>
      <c r="M222">
        <v>0.32152500000000001</v>
      </c>
      <c r="N222">
        <v>1582.02323346201</v>
      </c>
      <c r="O222">
        <v>270.98751902025202</v>
      </c>
      <c r="P222">
        <f t="shared" si="3"/>
        <v>4117.5630932505228</v>
      </c>
    </row>
    <row r="223" spans="1:16" x14ac:dyDescent="0.25">
      <c r="A223" t="s">
        <v>250</v>
      </c>
      <c r="B223">
        <v>1962.7448699128499</v>
      </c>
      <c r="C223">
        <v>203.79041309368799</v>
      </c>
      <c r="D223">
        <v>0</v>
      </c>
      <c r="E223">
        <v>0.21299999999999999</v>
      </c>
      <c r="F223">
        <v>0</v>
      </c>
      <c r="G223">
        <v>32.314999999999998</v>
      </c>
      <c r="H223">
        <v>53.408524499999999</v>
      </c>
      <c r="I223">
        <v>2.7450070000000002</v>
      </c>
      <c r="J223">
        <v>5.0468099999999998</v>
      </c>
      <c r="K223">
        <v>3.1726399999999999</v>
      </c>
      <c r="L223">
        <v>2.3533202599999998</v>
      </c>
      <c r="M223">
        <v>0.22207499999999999</v>
      </c>
      <c r="N223">
        <v>1615.77392522949</v>
      </c>
      <c r="O223">
        <v>275.83858905153897</v>
      </c>
      <c r="P223">
        <f t="shared" si="3"/>
        <v>4157.6241740475671</v>
      </c>
    </row>
    <row r="224" spans="1:16" x14ac:dyDescent="0.25">
      <c r="A224" t="s">
        <v>251</v>
      </c>
      <c r="B224">
        <v>1976.96335486928</v>
      </c>
      <c r="C224">
        <v>206.74795004996801</v>
      </c>
      <c r="D224">
        <v>0</v>
      </c>
      <c r="E224">
        <v>0.14199999999999999</v>
      </c>
      <c r="F224">
        <v>0</v>
      </c>
      <c r="G224">
        <v>32.390999999999998</v>
      </c>
      <c r="H224">
        <v>47.499484500000001</v>
      </c>
      <c r="I224">
        <v>0.85547399999999996</v>
      </c>
      <c r="J224">
        <v>4.0940899999999996</v>
      </c>
      <c r="K224">
        <v>2.5840200000000002</v>
      </c>
      <c r="L224">
        <v>2.39286449</v>
      </c>
      <c r="M224">
        <v>0.1953</v>
      </c>
      <c r="N224">
        <v>1648.7520010353701</v>
      </c>
      <c r="O224">
        <v>283.75632650772502</v>
      </c>
      <c r="P224">
        <f t="shared" si="3"/>
        <v>4206.3738654523431</v>
      </c>
    </row>
    <row r="225" spans="1:16" x14ac:dyDescent="0.25">
      <c r="A225" t="s">
        <v>252</v>
      </c>
      <c r="B225">
        <v>1987.1842648257</v>
      </c>
      <c r="C225">
        <v>209.77027087259401</v>
      </c>
      <c r="D225">
        <v>0</v>
      </c>
      <c r="E225">
        <v>7.0999999999999994E-2</v>
      </c>
      <c r="F225">
        <v>0</v>
      </c>
      <c r="G225">
        <v>32.414999999999999</v>
      </c>
      <c r="H225">
        <v>44.308696500000003</v>
      </c>
      <c r="I225">
        <v>0.573855</v>
      </c>
      <c r="J225">
        <v>3.1820300000000001</v>
      </c>
      <c r="K225">
        <v>2.0411199999999998</v>
      </c>
      <c r="L225">
        <v>2.4285431700000002</v>
      </c>
      <c r="M225">
        <v>0.17167499999999999</v>
      </c>
      <c r="N225">
        <v>1675.85644339992</v>
      </c>
      <c r="O225">
        <v>289.87906210022902</v>
      </c>
      <c r="P225">
        <f t="shared" si="3"/>
        <v>4247.8819608684425</v>
      </c>
    </row>
    <row r="226" spans="1:16" x14ac:dyDescent="0.25">
      <c r="A226" t="s">
        <v>253</v>
      </c>
      <c r="B226">
        <v>1997.9014586611199</v>
      </c>
      <c r="C226">
        <v>212.83677314008</v>
      </c>
      <c r="D226">
        <v>0</v>
      </c>
      <c r="E226">
        <v>0</v>
      </c>
      <c r="F226">
        <v>0</v>
      </c>
      <c r="G226">
        <v>32.454999999999998</v>
      </c>
      <c r="H226">
        <v>43.508544749999999</v>
      </c>
      <c r="I226">
        <v>0.37823600000000002</v>
      </c>
      <c r="J226">
        <v>2.1350699999999998</v>
      </c>
      <c r="K226">
        <v>1.53068</v>
      </c>
      <c r="L226">
        <v>2.4428773399999999</v>
      </c>
      <c r="M226">
        <v>0.14804999999999999</v>
      </c>
      <c r="N226">
        <v>1704.00263224026</v>
      </c>
      <c r="O226">
        <v>296.12800325599198</v>
      </c>
      <c r="P226">
        <f t="shared" si="3"/>
        <v>4293.4673253874516</v>
      </c>
    </row>
    <row r="227" spans="1:16" x14ac:dyDescent="0.25">
      <c r="A227" t="s">
        <v>254</v>
      </c>
      <c r="B227">
        <v>2008.4548524965501</v>
      </c>
      <c r="C227">
        <v>215.94810271373001</v>
      </c>
      <c r="D227">
        <v>0</v>
      </c>
      <c r="E227">
        <v>0</v>
      </c>
      <c r="F227">
        <v>0</v>
      </c>
      <c r="G227">
        <v>32.487000000000002</v>
      </c>
      <c r="H227">
        <v>42.994941750000002</v>
      </c>
      <c r="I227">
        <v>0.211344</v>
      </c>
      <c r="J227">
        <v>1.407465</v>
      </c>
      <c r="K227">
        <v>1.05376</v>
      </c>
      <c r="L227">
        <v>2.4543335499999999</v>
      </c>
      <c r="M227">
        <v>0.12442499999999999</v>
      </c>
      <c r="N227">
        <v>1731.8054839961601</v>
      </c>
      <c r="O227">
        <v>301.86580445066301</v>
      </c>
      <c r="P227">
        <f t="shared" si="3"/>
        <v>4338.8075129571025</v>
      </c>
    </row>
    <row r="228" spans="1:16" x14ac:dyDescent="0.25">
      <c r="A228" t="s">
        <v>255</v>
      </c>
      <c r="B228">
        <v>2019.2332463319699</v>
      </c>
      <c r="C228">
        <v>219.104914896297</v>
      </c>
      <c r="D228">
        <v>0</v>
      </c>
      <c r="E228">
        <v>0</v>
      </c>
      <c r="F228">
        <v>0</v>
      </c>
      <c r="G228">
        <v>32.487000000000002</v>
      </c>
      <c r="H228">
        <v>42.545713499999998</v>
      </c>
      <c r="I228">
        <v>-4.9980000000000302E-3</v>
      </c>
      <c r="J228">
        <v>0.90382499999999999</v>
      </c>
      <c r="K228">
        <v>0.61906000000000005</v>
      </c>
      <c r="L228">
        <v>1.91853524</v>
      </c>
      <c r="M228">
        <v>0.1008</v>
      </c>
      <c r="N228">
        <v>1758.9350957439699</v>
      </c>
      <c r="O228">
        <v>306.934072932954</v>
      </c>
      <c r="P228">
        <f t="shared" si="3"/>
        <v>4382.7772656451916</v>
      </c>
    </row>
    <row r="229" spans="1:16" x14ac:dyDescent="0.25">
      <c r="A229" t="s">
        <v>256</v>
      </c>
      <c r="B229">
        <v>1522.91626137554</v>
      </c>
      <c r="C229">
        <v>165.515270929021</v>
      </c>
      <c r="D229">
        <v>0</v>
      </c>
      <c r="E229">
        <v>0</v>
      </c>
      <c r="F229">
        <v>0</v>
      </c>
      <c r="G229">
        <v>25.347000000000001</v>
      </c>
      <c r="H229">
        <v>37.649243249999998</v>
      </c>
      <c r="I229">
        <v>-2.8202999999999999E-2</v>
      </c>
      <c r="J229">
        <v>0.67493499999999995</v>
      </c>
      <c r="K229">
        <v>0.37618000000000001</v>
      </c>
      <c r="L229">
        <v>1.4609639800000001</v>
      </c>
      <c r="M229">
        <v>8.1900000000000001E-2</v>
      </c>
      <c r="N229">
        <v>1329.05417126106</v>
      </c>
      <c r="O229">
        <v>231.948980917109</v>
      </c>
      <c r="P229">
        <f t="shared" si="3"/>
        <v>3314.9967037127299</v>
      </c>
    </row>
    <row r="230" spans="1:16" x14ac:dyDescent="0.25">
      <c r="A230" t="s">
        <v>257</v>
      </c>
      <c r="B230">
        <v>1016.7508075837</v>
      </c>
      <c r="C230">
        <v>111.142232994354</v>
      </c>
      <c r="D230">
        <v>0</v>
      </c>
      <c r="E230">
        <v>0</v>
      </c>
      <c r="F230">
        <v>0</v>
      </c>
      <c r="G230">
        <v>19.277999999999999</v>
      </c>
      <c r="H230">
        <v>33.496854749999997</v>
      </c>
      <c r="I230">
        <v>-5.1408000000000002E-2</v>
      </c>
      <c r="J230">
        <v>0.57472500000000004</v>
      </c>
      <c r="K230">
        <v>0.23798</v>
      </c>
      <c r="L230">
        <v>1.0295209000000001</v>
      </c>
      <c r="M230">
        <v>6.3E-2</v>
      </c>
      <c r="N230">
        <v>892.66738107707499</v>
      </c>
      <c r="O230">
        <v>155.808727164435</v>
      </c>
      <c r="P230">
        <f t="shared" si="3"/>
        <v>2230.9978214695639</v>
      </c>
    </row>
    <row r="231" spans="1:16" x14ac:dyDescent="0.25">
      <c r="A231" t="s">
        <v>258</v>
      </c>
      <c r="B231">
        <v>509.24165379184802</v>
      </c>
      <c r="C231">
        <v>55.974349138846399</v>
      </c>
      <c r="D231">
        <v>0</v>
      </c>
      <c r="E231">
        <v>0</v>
      </c>
      <c r="F231">
        <v>0</v>
      </c>
      <c r="G231">
        <v>13.566000000000001</v>
      </c>
      <c r="H231">
        <v>29.666817000000002</v>
      </c>
      <c r="I231">
        <v>-7.4612999999999999E-2</v>
      </c>
      <c r="J231">
        <v>0.49869999999999998</v>
      </c>
      <c r="K231">
        <v>0.11938</v>
      </c>
      <c r="L231">
        <v>0.62405284000000005</v>
      </c>
      <c r="M231">
        <v>4.41E-2</v>
      </c>
      <c r="N231">
        <v>449.68101255369697</v>
      </c>
      <c r="O231">
        <v>78.497680938476805</v>
      </c>
      <c r="P231">
        <f t="shared" si="3"/>
        <v>1137.8391332628682</v>
      </c>
    </row>
    <row r="232" spans="1:16" x14ac:dyDescent="0.25">
      <c r="A232" t="s">
        <v>259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8.2110000000000003</v>
      </c>
      <c r="H232">
        <v>26.052781499999998</v>
      </c>
      <c r="I232">
        <v>-9.7818000000000002E-2</v>
      </c>
      <c r="J232">
        <v>0.42236000000000001</v>
      </c>
      <c r="K232">
        <v>1.9599999999999999E-2</v>
      </c>
      <c r="L232">
        <v>0.3804556</v>
      </c>
      <c r="M232">
        <v>2.52E-2</v>
      </c>
      <c r="N232">
        <v>0</v>
      </c>
      <c r="O232">
        <v>0</v>
      </c>
      <c r="P232">
        <f t="shared" si="3"/>
        <v>35.013579099999994</v>
      </c>
    </row>
    <row r="233" spans="1:16" x14ac:dyDescent="0.25">
      <c r="A233" t="s">
        <v>260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4.9980000000000002</v>
      </c>
      <c r="H233">
        <v>22.766150249999999</v>
      </c>
      <c r="I233">
        <v>-8.2501000000000005E-2</v>
      </c>
      <c r="J233">
        <v>0.34494999999999998</v>
      </c>
      <c r="K233">
        <v>0</v>
      </c>
      <c r="L233">
        <v>0.24457860000000001</v>
      </c>
      <c r="M233">
        <v>1.89E-2</v>
      </c>
      <c r="N233">
        <v>0</v>
      </c>
      <c r="O233">
        <v>0</v>
      </c>
      <c r="P233">
        <f t="shared" si="3"/>
        <v>28.290077849999999</v>
      </c>
    </row>
    <row r="234" spans="1:16" x14ac:dyDescent="0.25">
      <c r="A234" t="s">
        <v>261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3.2130000000000001</v>
      </c>
      <c r="H234">
        <v>19.5192315</v>
      </c>
      <c r="I234">
        <v>-6.7183999999999994E-2</v>
      </c>
      <c r="J234">
        <v>0.26565</v>
      </c>
      <c r="K234">
        <v>0</v>
      </c>
      <c r="L234">
        <v>0.1087016</v>
      </c>
      <c r="M234">
        <v>1.26E-2</v>
      </c>
      <c r="N234">
        <v>0</v>
      </c>
      <c r="O234">
        <v>0</v>
      </c>
      <c r="P234">
        <f t="shared" si="3"/>
        <v>23.0519991</v>
      </c>
    </row>
    <row r="235" spans="1:16" x14ac:dyDescent="0.25">
      <c r="A235" t="s">
        <v>262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1.4279999999999999</v>
      </c>
      <c r="H235">
        <v>16.438308750000001</v>
      </c>
      <c r="I235">
        <v>-5.1867000000000003E-2</v>
      </c>
      <c r="J235">
        <v>0.21901499999999999</v>
      </c>
      <c r="K235">
        <v>0</v>
      </c>
      <c r="L235">
        <v>0</v>
      </c>
      <c r="M235">
        <v>6.3E-3</v>
      </c>
      <c r="N235">
        <v>0</v>
      </c>
      <c r="O235">
        <v>0</v>
      </c>
      <c r="P235">
        <f t="shared" si="3"/>
        <v>18.039756749999999</v>
      </c>
    </row>
    <row r="236" spans="1:16" x14ac:dyDescent="0.25">
      <c r="A236" t="s">
        <v>263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13.371786</v>
      </c>
      <c r="I236">
        <v>-3.6549999999999999E-2</v>
      </c>
      <c r="J236">
        <v>0.171625</v>
      </c>
      <c r="K236">
        <v>0</v>
      </c>
      <c r="L236">
        <v>0</v>
      </c>
      <c r="M236">
        <v>0</v>
      </c>
      <c r="N236">
        <v>0</v>
      </c>
      <c r="O236">
        <v>0</v>
      </c>
      <c r="P236">
        <f t="shared" si="3"/>
        <v>13.506861000000001</v>
      </c>
    </row>
    <row r="237" spans="1:16" x14ac:dyDescent="0.25">
      <c r="A237" t="s">
        <v>264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10.796562</v>
      </c>
      <c r="I237">
        <v>0</v>
      </c>
      <c r="J237">
        <v>0.123275</v>
      </c>
      <c r="K237">
        <v>0</v>
      </c>
      <c r="L237">
        <v>0</v>
      </c>
      <c r="M237">
        <v>0</v>
      </c>
      <c r="N237">
        <v>0</v>
      </c>
      <c r="O237">
        <v>0</v>
      </c>
      <c r="P237">
        <f t="shared" si="3"/>
        <v>10.919836999999999</v>
      </c>
    </row>
    <row r="238" spans="1:16" x14ac:dyDescent="0.25">
      <c r="A238" t="s">
        <v>265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8.2600379999999998</v>
      </c>
      <c r="I238">
        <v>0</v>
      </c>
      <c r="J238">
        <v>8.2320000000000004E-2</v>
      </c>
      <c r="K238">
        <v>0</v>
      </c>
      <c r="L238">
        <v>0</v>
      </c>
      <c r="M238">
        <v>0</v>
      </c>
      <c r="N238">
        <v>0</v>
      </c>
      <c r="O238">
        <v>0</v>
      </c>
      <c r="P238">
        <f t="shared" si="3"/>
        <v>8.3423579999999991</v>
      </c>
    </row>
    <row r="239" spans="1:16" x14ac:dyDescent="0.25">
      <c r="A239" t="s">
        <v>266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5.795712</v>
      </c>
      <c r="I239">
        <v>0</v>
      </c>
      <c r="J239">
        <v>4.9515000000000003E-2</v>
      </c>
      <c r="K239">
        <v>0</v>
      </c>
      <c r="L239">
        <v>0</v>
      </c>
      <c r="M239">
        <v>0</v>
      </c>
      <c r="N239">
        <v>0</v>
      </c>
      <c r="O239">
        <v>0</v>
      </c>
      <c r="P239">
        <f t="shared" si="3"/>
        <v>5.8452270000000004</v>
      </c>
    </row>
    <row r="240" spans="1:16" x14ac:dyDescent="0.25">
      <c r="A240" t="s">
        <v>267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3.3313860000000002</v>
      </c>
      <c r="I240">
        <v>0</v>
      </c>
      <c r="J240">
        <v>2.486E-2</v>
      </c>
      <c r="K240">
        <v>0</v>
      </c>
      <c r="L240">
        <v>0</v>
      </c>
      <c r="M240">
        <v>0</v>
      </c>
      <c r="N240">
        <v>0</v>
      </c>
      <c r="O240">
        <v>0</v>
      </c>
      <c r="P240">
        <f t="shared" si="3"/>
        <v>3.3562460000000001</v>
      </c>
    </row>
    <row r="241" spans="1:16" x14ac:dyDescent="0.25">
      <c r="A241" t="s">
        <v>268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2.4840270000000002</v>
      </c>
      <c r="I241">
        <v>0</v>
      </c>
      <c r="J241">
        <v>8.3549999999999996E-3</v>
      </c>
      <c r="K241">
        <v>0</v>
      </c>
      <c r="L241">
        <v>0</v>
      </c>
      <c r="M241">
        <v>0</v>
      </c>
      <c r="N241">
        <v>0</v>
      </c>
      <c r="O241">
        <v>0</v>
      </c>
      <c r="P241">
        <f t="shared" si="3"/>
        <v>2.4923820000000001</v>
      </c>
    </row>
    <row r="242" spans="1:16" x14ac:dyDescent="0.25">
      <c r="A242" t="s">
        <v>269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1.656018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 t="shared" si="3"/>
        <v>1.656018</v>
      </c>
    </row>
    <row r="243" spans="1:16" x14ac:dyDescent="0.25">
      <c r="A243" t="s">
        <v>270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0.828009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f t="shared" si="3"/>
        <v>0.828009</v>
      </c>
    </row>
    <row r="244" spans="1:16" x14ac:dyDescent="0.25">
      <c r="A244" t="s">
        <v>271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f t="shared" si="3"/>
        <v>0</v>
      </c>
    </row>
    <row r="245" spans="1:16" x14ac:dyDescent="0.25">
      <c r="A245" t="s">
        <v>272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f t="shared" si="3"/>
        <v>0</v>
      </c>
    </row>
    <row r="246" spans="1:16" x14ac:dyDescent="0.25">
      <c r="A246" t="s">
        <v>273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f t="shared" si="3"/>
        <v>0</v>
      </c>
    </row>
    <row r="247" spans="1:16" x14ac:dyDescent="0.25">
      <c r="A247" t="s">
        <v>274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f t="shared" si="3"/>
        <v>0</v>
      </c>
    </row>
    <row r="248" spans="1:16" x14ac:dyDescent="0.25">
      <c r="A248" t="s">
        <v>275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f t="shared" si="3"/>
        <v>0</v>
      </c>
    </row>
    <row r="249" spans="1:16" x14ac:dyDescent="0.25">
      <c r="A249" t="s">
        <v>276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f t="shared" si="3"/>
        <v>0</v>
      </c>
    </row>
    <row r="250" spans="1:16" x14ac:dyDescent="0.25">
      <c r="A250" t="s">
        <v>277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f t="shared" si="3"/>
        <v>0</v>
      </c>
    </row>
    <row r="251" spans="1:16" x14ac:dyDescent="0.25">
      <c r="A251" t="s">
        <v>278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f t="shared" si="3"/>
        <v>0</v>
      </c>
    </row>
    <row r="252" spans="1:16" x14ac:dyDescent="0.25">
      <c r="A252" t="s">
        <v>279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f t="shared" si="3"/>
        <v>0</v>
      </c>
    </row>
    <row r="253" spans="1:16" x14ac:dyDescent="0.25">
      <c r="A253" t="s">
        <v>280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f t="shared" si="3"/>
        <v>0</v>
      </c>
    </row>
    <row r="254" spans="1:16" x14ac:dyDescent="0.25">
      <c r="A254" t="s">
        <v>281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f t="shared" si="3"/>
        <v>0</v>
      </c>
    </row>
    <row r="255" spans="1:16" x14ac:dyDescent="0.25">
      <c r="A255" t="s">
        <v>282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f t="shared" si="3"/>
        <v>0</v>
      </c>
    </row>
    <row r="256" spans="1:16" x14ac:dyDescent="0.25">
      <c r="A256" t="s">
        <v>283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f t="shared" si="3"/>
        <v>0</v>
      </c>
    </row>
    <row r="257" spans="1:16" x14ac:dyDescent="0.25">
      <c r="A257" t="s">
        <v>284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f t="shared" si="3"/>
        <v>0</v>
      </c>
    </row>
    <row r="258" spans="1:16" x14ac:dyDescent="0.25">
      <c r="A258" t="s">
        <v>285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f t="shared" si="3"/>
        <v>0</v>
      </c>
    </row>
    <row r="259" spans="1:16" x14ac:dyDescent="0.25">
      <c r="A259" t="s">
        <v>286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f t="shared" ref="P259:P260" si="4">SUM(B259:O259)</f>
        <v>0</v>
      </c>
    </row>
    <row r="260" spans="1:16" x14ac:dyDescent="0.25">
      <c r="A260" t="s">
        <v>287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491B9-DD9B-4B1D-982C-96DE6F6A4636}">
  <dimension ref="A1:G260"/>
  <sheetViews>
    <sheetView workbookViewId="0">
      <selection activeCell="G2" sqref="G2:G260"/>
    </sheetView>
  </sheetViews>
  <sheetFormatPr defaultRowHeight="15" x14ac:dyDescent="0.25"/>
  <cols>
    <col min="2" max="2" width="9.140625" customWidth="1"/>
    <col min="7" max="7" width="19.42578125" customWidth="1"/>
  </cols>
  <sheetData>
    <row r="1" spans="1:7" ht="75" x14ac:dyDescent="0.25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289</v>
      </c>
    </row>
    <row r="2" spans="1:7" x14ac:dyDescent="0.25">
      <c r="A2" t="s">
        <v>29</v>
      </c>
      <c r="B2">
        <v>-0.89999999999999902</v>
      </c>
      <c r="C2">
        <v>-0.12666666666666701</v>
      </c>
      <c r="D2">
        <v>-18.431999999999999</v>
      </c>
      <c r="E2">
        <v>-10.284000000000001</v>
      </c>
      <c r="F2">
        <v>0</v>
      </c>
      <c r="G2">
        <f>SUM(B2:F2)</f>
        <v>-29.742666666666665</v>
      </c>
    </row>
    <row r="3" spans="1:7" x14ac:dyDescent="0.25">
      <c r="A3" t="s">
        <v>30</v>
      </c>
      <c r="B3">
        <v>-1.8</v>
      </c>
      <c r="C3">
        <v>-0.25</v>
      </c>
      <c r="D3">
        <v>-37.020000000000003</v>
      </c>
      <c r="E3">
        <v>-20.795999999999999</v>
      </c>
      <c r="F3">
        <v>0</v>
      </c>
      <c r="G3">
        <f t="shared" ref="G3:G66" si="0">SUM(B3:F3)</f>
        <v>-59.866</v>
      </c>
    </row>
    <row r="4" spans="1:7" x14ac:dyDescent="0.25">
      <c r="A4" t="s">
        <v>31</v>
      </c>
      <c r="B4">
        <v>-2.73</v>
      </c>
      <c r="C4">
        <v>-0.37666666666666598</v>
      </c>
      <c r="D4">
        <v>-45.851999999999997</v>
      </c>
      <c r="E4">
        <v>-26.417999999999999</v>
      </c>
      <c r="F4">
        <v>0</v>
      </c>
      <c r="G4">
        <f t="shared" si="0"/>
        <v>-75.376666666666665</v>
      </c>
    </row>
    <row r="5" spans="1:7" x14ac:dyDescent="0.25">
      <c r="A5" t="s">
        <v>32</v>
      </c>
      <c r="B5">
        <v>-3.61666666666666</v>
      </c>
      <c r="C5">
        <v>-0.49666666666666598</v>
      </c>
      <c r="D5">
        <v>-54.677999999999997</v>
      </c>
      <c r="E5">
        <v>-32.142000000000003</v>
      </c>
      <c r="F5">
        <v>0</v>
      </c>
      <c r="G5">
        <f t="shared" si="0"/>
        <v>-90.933333333333337</v>
      </c>
    </row>
    <row r="6" spans="1:7" x14ac:dyDescent="0.25">
      <c r="A6" t="s">
        <v>33</v>
      </c>
      <c r="B6">
        <v>-4.6133333333333297</v>
      </c>
      <c r="C6">
        <v>-0.63333333333333297</v>
      </c>
      <c r="D6">
        <v>-63.966000000000001</v>
      </c>
      <c r="E6">
        <v>-38.052</v>
      </c>
      <c r="F6">
        <v>0</v>
      </c>
      <c r="G6">
        <f t="shared" si="0"/>
        <v>-107.26466666666667</v>
      </c>
    </row>
    <row r="7" spans="1:7" x14ac:dyDescent="0.25">
      <c r="A7" t="s">
        <v>34</v>
      </c>
      <c r="B7">
        <v>-5.6366666666666596</v>
      </c>
      <c r="C7">
        <v>-0.77333333333333298</v>
      </c>
      <c r="D7">
        <v>-73.385999999999996</v>
      </c>
      <c r="E7">
        <v>-44.201999999999998</v>
      </c>
      <c r="F7">
        <v>0</v>
      </c>
      <c r="G7">
        <f t="shared" si="0"/>
        <v>-123.99799999999999</v>
      </c>
    </row>
    <row r="8" spans="1:7" x14ac:dyDescent="0.25">
      <c r="A8" t="s">
        <v>35</v>
      </c>
      <c r="B8">
        <v>-6.6299999999999901</v>
      </c>
      <c r="C8">
        <v>-0.91999999999999904</v>
      </c>
      <c r="D8">
        <v>-82.914000000000001</v>
      </c>
      <c r="E8">
        <v>-50.555999999999997</v>
      </c>
      <c r="F8">
        <v>0</v>
      </c>
      <c r="G8">
        <f t="shared" si="0"/>
        <v>-141.01999999999998</v>
      </c>
    </row>
    <row r="9" spans="1:7" x14ac:dyDescent="0.25">
      <c r="A9" t="s">
        <v>36</v>
      </c>
      <c r="B9">
        <v>-7.6333333333333204</v>
      </c>
      <c r="C9">
        <v>-1.07</v>
      </c>
      <c r="D9">
        <v>-92.658000000000001</v>
      </c>
      <c r="E9">
        <v>-57.12</v>
      </c>
      <c r="F9">
        <v>0</v>
      </c>
      <c r="G9">
        <f t="shared" si="0"/>
        <v>-158.48133333333331</v>
      </c>
    </row>
    <row r="10" spans="1:7" x14ac:dyDescent="0.25">
      <c r="A10" t="s">
        <v>37</v>
      </c>
      <c r="B10">
        <v>-8.6933333333333191</v>
      </c>
      <c r="C10">
        <v>-1.2366666666666699</v>
      </c>
      <c r="D10">
        <v>-95.195999999999998</v>
      </c>
      <c r="E10">
        <v>-58.841999999999999</v>
      </c>
      <c r="F10">
        <v>0</v>
      </c>
      <c r="G10">
        <f t="shared" si="0"/>
        <v>-163.96799999999999</v>
      </c>
    </row>
    <row r="11" spans="1:7" x14ac:dyDescent="0.25">
      <c r="A11" t="s">
        <v>38</v>
      </c>
      <c r="B11">
        <v>-9.7599999999999891</v>
      </c>
      <c r="C11">
        <v>-1.40333333333333</v>
      </c>
      <c r="D11">
        <v>-97.841999999999999</v>
      </c>
      <c r="E11">
        <v>-60.69</v>
      </c>
      <c r="F11">
        <v>0</v>
      </c>
      <c r="G11">
        <f t="shared" si="0"/>
        <v>-169.69533333333331</v>
      </c>
    </row>
    <row r="12" spans="1:7" x14ac:dyDescent="0.25">
      <c r="A12" t="s">
        <v>39</v>
      </c>
      <c r="B12">
        <v>-10.8633333333333</v>
      </c>
      <c r="C12">
        <v>-1.57666666666667</v>
      </c>
      <c r="D12">
        <v>-99.882000000000005</v>
      </c>
      <c r="E12">
        <v>-62.423999999999999</v>
      </c>
      <c r="F12">
        <v>0</v>
      </c>
      <c r="G12">
        <f t="shared" si="0"/>
        <v>-174.74599999999998</v>
      </c>
    </row>
    <row r="13" spans="1:7" x14ac:dyDescent="0.25">
      <c r="A13" t="s">
        <v>40</v>
      </c>
      <c r="B13">
        <v>-12.0833333333333</v>
      </c>
      <c r="C13">
        <v>-1.7666666666666599</v>
      </c>
      <c r="D13">
        <v>-102.15</v>
      </c>
      <c r="E13">
        <v>-64.17</v>
      </c>
      <c r="F13">
        <v>0</v>
      </c>
      <c r="G13">
        <f t="shared" si="0"/>
        <v>-180.16999999999996</v>
      </c>
    </row>
    <row r="14" spans="1:7" x14ac:dyDescent="0.25">
      <c r="A14" t="s">
        <v>41</v>
      </c>
      <c r="B14">
        <v>-12.4933333333333</v>
      </c>
      <c r="C14">
        <v>-1.84</v>
      </c>
      <c r="D14">
        <v>-105.792</v>
      </c>
      <c r="E14">
        <v>-65.957999999999998</v>
      </c>
      <c r="F14">
        <v>0</v>
      </c>
      <c r="G14">
        <f t="shared" si="0"/>
        <v>-186.08333333333331</v>
      </c>
    </row>
    <row r="15" spans="1:7" x14ac:dyDescent="0.25">
      <c r="A15" t="s">
        <v>42</v>
      </c>
      <c r="B15">
        <v>-12.9066666666667</v>
      </c>
      <c r="C15">
        <v>-1.92</v>
      </c>
      <c r="D15">
        <v>-109.602</v>
      </c>
      <c r="E15">
        <v>-67.608000000000004</v>
      </c>
      <c r="F15">
        <v>0</v>
      </c>
      <c r="G15">
        <f t="shared" si="0"/>
        <v>-192.03666666666669</v>
      </c>
    </row>
    <row r="16" spans="1:7" x14ac:dyDescent="0.25">
      <c r="A16" t="s">
        <v>43</v>
      </c>
      <c r="B16">
        <v>-13.23</v>
      </c>
      <c r="C16">
        <v>-1.99</v>
      </c>
      <c r="D16">
        <v>-113.154</v>
      </c>
      <c r="E16">
        <v>-69.3</v>
      </c>
      <c r="F16">
        <v>0</v>
      </c>
      <c r="G16">
        <f t="shared" si="0"/>
        <v>-197.67399999999998</v>
      </c>
    </row>
    <row r="17" spans="1:7" x14ac:dyDescent="0.25">
      <c r="A17" t="s">
        <v>44</v>
      </c>
      <c r="B17">
        <v>-13.6566666666667</v>
      </c>
      <c r="C17">
        <v>-2.0733333333333301</v>
      </c>
      <c r="D17">
        <v>-117.15</v>
      </c>
      <c r="E17">
        <v>-70.926000000000002</v>
      </c>
      <c r="F17">
        <v>0</v>
      </c>
      <c r="G17">
        <f t="shared" si="0"/>
        <v>-203.80600000000004</v>
      </c>
    </row>
    <row r="18" spans="1:7" x14ac:dyDescent="0.25">
      <c r="A18" t="s">
        <v>45</v>
      </c>
      <c r="B18">
        <v>-13.9066666666667</v>
      </c>
      <c r="C18">
        <v>-2.1466666666666598</v>
      </c>
      <c r="D18">
        <v>-120.822</v>
      </c>
      <c r="E18">
        <v>-72.203999999999994</v>
      </c>
      <c r="F18">
        <v>0</v>
      </c>
      <c r="G18">
        <f t="shared" si="0"/>
        <v>-209.07933333333335</v>
      </c>
    </row>
    <row r="19" spans="1:7" x14ac:dyDescent="0.25">
      <c r="A19" t="s">
        <v>46</v>
      </c>
      <c r="B19">
        <v>-14.1933333333333</v>
      </c>
      <c r="C19">
        <v>-2.2266666666666599</v>
      </c>
      <c r="D19">
        <v>-124.764</v>
      </c>
      <c r="E19">
        <v>-73.608000000000004</v>
      </c>
      <c r="F19">
        <v>0</v>
      </c>
      <c r="G19">
        <f t="shared" si="0"/>
        <v>-214.79199999999997</v>
      </c>
    </row>
    <row r="20" spans="1:7" x14ac:dyDescent="0.25">
      <c r="A20" t="s">
        <v>47</v>
      </c>
      <c r="B20">
        <v>-14.65</v>
      </c>
      <c r="C20">
        <v>-2.3233333333333301</v>
      </c>
      <c r="D20">
        <v>-128.886</v>
      </c>
      <c r="E20">
        <v>-75.323999999999998</v>
      </c>
      <c r="F20">
        <v>0</v>
      </c>
      <c r="G20">
        <f t="shared" si="0"/>
        <v>-221.18333333333334</v>
      </c>
    </row>
    <row r="21" spans="1:7" x14ac:dyDescent="0.25">
      <c r="A21" t="s">
        <v>48</v>
      </c>
      <c r="B21">
        <v>-14.9166666666667</v>
      </c>
      <c r="C21">
        <v>-2.39</v>
      </c>
      <c r="D21">
        <v>-132.666</v>
      </c>
      <c r="E21">
        <v>-76.775999999999996</v>
      </c>
      <c r="F21">
        <v>0</v>
      </c>
      <c r="G21">
        <f t="shared" si="0"/>
        <v>-226.74866666666668</v>
      </c>
    </row>
    <row r="22" spans="1:7" x14ac:dyDescent="0.25">
      <c r="A22" t="s">
        <v>49</v>
      </c>
      <c r="B22">
        <v>-14.9066666666667</v>
      </c>
      <c r="C22">
        <v>-2.4266666666666601</v>
      </c>
      <c r="D22">
        <v>-135.38999999999999</v>
      </c>
      <c r="E22">
        <v>-78.03</v>
      </c>
      <c r="F22">
        <v>0</v>
      </c>
      <c r="G22">
        <f t="shared" si="0"/>
        <v>-230.75333333333336</v>
      </c>
    </row>
    <row r="23" spans="1:7" x14ac:dyDescent="0.25">
      <c r="A23" t="s">
        <v>50</v>
      </c>
      <c r="B23">
        <v>-14.98</v>
      </c>
      <c r="C23">
        <v>-2.48</v>
      </c>
      <c r="D23">
        <v>-133.422</v>
      </c>
      <c r="E23">
        <v>-79.536000000000001</v>
      </c>
      <c r="F23">
        <v>0</v>
      </c>
      <c r="G23">
        <f t="shared" si="0"/>
        <v>-230.41800000000001</v>
      </c>
    </row>
    <row r="24" spans="1:7" x14ac:dyDescent="0.25">
      <c r="A24" t="s">
        <v>51</v>
      </c>
      <c r="B24">
        <v>-15.316666666666601</v>
      </c>
      <c r="C24">
        <v>-2.58</v>
      </c>
      <c r="D24">
        <v>-135.25800000000001</v>
      </c>
      <c r="E24">
        <v>-81.227999999999994</v>
      </c>
      <c r="F24">
        <v>0</v>
      </c>
      <c r="G24">
        <f t="shared" si="0"/>
        <v>-234.38266666666658</v>
      </c>
    </row>
    <row r="25" spans="1:7" x14ac:dyDescent="0.25">
      <c r="A25" t="s">
        <v>52</v>
      </c>
      <c r="B25">
        <v>-15.56</v>
      </c>
      <c r="C25">
        <v>-2.67</v>
      </c>
      <c r="D25">
        <v>-139.71</v>
      </c>
      <c r="E25">
        <v>-83.016000000000005</v>
      </c>
      <c r="F25">
        <v>0</v>
      </c>
      <c r="G25">
        <f t="shared" si="0"/>
        <v>-240.95600000000002</v>
      </c>
    </row>
    <row r="26" spans="1:7" x14ac:dyDescent="0.25">
      <c r="A26" t="s">
        <v>53</v>
      </c>
      <c r="B26">
        <v>-15.9133333333333</v>
      </c>
      <c r="C26">
        <v>-2.7933333333333299</v>
      </c>
      <c r="D26">
        <v>-142.33199999999999</v>
      </c>
      <c r="E26">
        <v>-85.11</v>
      </c>
      <c r="F26">
        <v>0</v>
      </c>
      <c r="G26">
        <f t="shared" si="0"/>
        <v>-246.1486666666666</v>
      </c>
    </row>
    <row r="27" spans="1:7" x14ac:dyDescent="0.25">
      <c r="A27" t="s">
        <v>54</v>
      </c>
      <c r="B27">
        <v>-16.233333333333299</v>
      </c>
      <c r="C27">
        <v>-2.91</v>
      </c>
      <c r="D27">
        <v>-145.00200000000001</v>
      </c>
      <c r="E27">
        <v>-87.221999999999994</v>
      </c>
      <c r="F27">
        <v>0</v>
      </c>
      <c r="G27">
        <f t="shared" si="0"/>
        <v>-251.36733333333331</v>
      </c>
    </row>
    <row r="28" spans="1:7" x14ac:dyDescent="0.25">
      <c r="A28" t="s">
        <v>55</v>
      </c>
      <c r="B28">
        <v>-16.5966666666666</v>
      </c>
      <c r="C28">
        <v>-3.03666666666666</v>
      </c>
      <c r="D28">
        <v>-147.834</v>
      </c>
      <c r="E28">
        <v>-89.231999999999999</v>
      </c>
      <c r="F28">
        <v>0</v>
      </c>
      <c r="G28">
        <f t="shared" si="0"/>
        <v>-256.69933333333324</v>
      </c>
    </row>
    <row r="29" spans="1:7" x14ac:dyDescent="0.25">
      <c r="A29" t="s">
        <v>56</v>
      </c>
      <c r="B29">
        <v>-16.8666666666666</v>
      </c>
      <c r="C29">
        <v>-3.1533333333333302</v>
      </c>
      <c r="D29">
        <v>-150.91200000000001</v>
      </c>
      <c r="E29">
        <v>-91.512</v>
      </c>
      <c r="F29">
        <v>0</v>
      </c>
      <c r="G29">
        <f t="shared" si="0"/>
        <v>-262.44399999999996</v>
      </c>
    </row>
    <row r="30" spans="1:7" x14ac:dyDescent="0.25">
      <c r="A30" t="s">
        <v>57</v>
      </c>
      <c r="B30">
        <v>-17.32</v>
      </c>
      <c r="C30">
        <v>-3.2933333333333299</v>
      </c>
      <c r="D30">
        <v>-154.76400000000001</v>
      </c>
      <c r="E30">
        <v>-94.001999999999995</v>
      </c>
      <c r="F30">
        <v>0</v>
      </c>
      <c r="G30">
        <f t="shared" si="0"/>
        <v>-269.37933333333336</v>
      </c>
    </row>
    <row r="31" spans="1:7" x14ac:dyDescent="0.25">
      <c r="A31" t="s">
        <v>58</v>
      </c>
      <c r="B31">
        <v>-17.8666666666666</v>
      </c>
      <c r="C31">
        <v>-3.45333333333333</v>
      </c>
      <c r="D31">
        <v>-161.4</v>
      </c>
      <c r="E31">
        <v>-96.48</v>
      </c>
      <c r="F31">
        <v>0</v>
      </c>
      <c r="G31">
        <f t="shared" si="0"/>
        <v>-279.19999999999993</v>
      </c>
    </row>
    <row r="32" spans="1:7" x14ac:dyDescent="0.25">
      <c r="A32" t="s">
        <v>59</v>
      </c>
      <c r="B32">
        <v>-18.3466666666666</v>
      </c>
      <c r="C32">
        <v>-3.6033333333333299</v>
      </c>
      <c r="D32">
        <v>-165.822</v>
      </c>
      <c r="E32">
        <v>-98.957999999999998</v>
      </c>
      <c r="F32">
        <v>0</v>
      </c>
      <c r="G32">
        <f t="shared" si="0"/>
        <v>-286.7299999999999</v>
      </c>
    </row>
    <row r="33" spans="1:7" x14ac:dyDescent="0.25">
      <c r="A33" t="s">
        <v>60</v>
      </c>
      <c r="B33">
        <v>-19.0133333333333</v>
      </c>
      <c r="C33">
        <v>-3.78666666666666</v>
      </c>
      <c r="D33">
        <v>-170.57400000000001</v>
      </c>
      <c r="E33">
        <v>-101.502</v>
      </c>
      <c r="F33">
        <v>0</v>
      </c>
      <c r="G33">
        <f t="shared" si="0"/>
        <v>-294.87599999999998</v>
      </c>
    </row>
    <row r="34" spans="1:7" x14ac:dyDescent="0.25">
      <c r="A34" t="s">
        <v>61</v>
      </c>
      <c r="B34">
        <v>-19.7766666666666</v>
      </c>
      <c r="C34">
        <v>-3.93333333333333</v>
      </c>
      <c r="D34">
        <v>-175.89599999999999</v>
      </c>
      <c r="E34">
        <v>-103.908</v>
      </c>
      <c r="F34">
        <v>0</v>
      </c>
      <c r="G34">
        <f t="shared" si="0"/>
        <v>-303.5139999999999</v>
      </c>
    </row>
    <row r="35" spans="1:7" x14ac:dyDescent="0.25">
      <c r="A35" t="s">
        <v>62</v>
      </c>
      <c r="B35">
        <v>-20.843333333333302</v>
      </c>
      <c r="C35">
        <v>-4.1266666666666598</v>
      </c>
      <c r="D35">
        <v>-182.01</v>
      </c>
      <c r="E35">
        <v>-106.584</v>
      </c>
      <c r="F35">
        <v>0</v>
      </c>
      <c r="G35">
        <f t="shared" si="0"/>
        <v>-313.56399999999996</v>
      </c>
    </row>
    <row r="36" spans="1:7" x14ac:dyDescent="0.25">
      <c r="A36" t="s">
        <v>63</v>
      </c>
      <c r="B36">
        <v>-21.626666666666601</v>
      </c>
      <c r="C36">
        <v>-4.2699999999999996</v>
      </c>
      <c r="D36">
        <v>-189.066</v>
      </c>
      <c r="E36">
        <v>-108.54</v>
      </c>
      <c r="F36">
        <v>0</v>
      </c>
      <c r="G36">
        <f t="shared" si="0"/>
        <v>-323.50266666666658</v>
      </c>
    </row>
    <row r="37" spans="1:7" x14ac:dyDescent="0.25">
      <c r="A37" t="s">
        <v>64</v>
      </c>
      <c r="B37">
        <v>-22.5066666666666</v>
      </c>
      <c r="C37">
        <v>-4.4266666666666596</v>
      </c>
      <c r="D37">
        <v>-196.63200000000001</v>
      </c>
      <c r="E37">
        <v>-110.4</v>
      </c>
      <c r="F37">
        <v>0</v>
      </c>
      <c r="G37">
        <f t="shared" si="0"/>
        <v>-333.96533333333326</v>
      </c>
    </row>
    <row r="38" spans="1:7" x14ac:dyDescent="0.25">
      <c r="A38" t="s">
        <v>65</v>
      </c>
      <c r="B38">
        <v>-23.063333333333301</v>
      </c>
      <c r="C38">
        <v>-4.5599999999999996</v>
      </c>
      <c r="D38">
        <v>-204.114</v>
      </c>
      <c r="E38">
        <v>-112.518</v>
      </c>
      <c r="F38">
        <v>0</v>
      </c>
      <c r="G38">
        <f t="shared" si="0"/>
        <v>-344.25533333333328</v>
      </c>
    </row>
    <row r="39" spans="1:7" x14ac:dyDescent="0.25">
      <c r="A39" t="s">
        <v>66</v>
      </c>
      <c r="B39">
        <v>-23.646666666666601</v>
      </c>
      <c r="C39">
        <v>-4.7</v>
      </c>
      <c r="D39">
        <v>-211.63800000000001</v>
      </c>
      <c r="E39">
        <v>-114.378</v>
      </c>
      <c r="F39">
        <v>0</v>
      </c>
      <c r="G39">
        <f t="shared" si="0"/>
        <v>-354.3626666666666</v>
      </c>
    </row>
    <row r="40" spans="1:7" x14ac:dyDescent="0.25">
      <c r="A40" t="s">
        <v>67</v>
      </c>
      <c r="B40">
        <v>-24.206666666666599</v>
      </c>
      <c r="C40">
        <v>-4.8299999999999903</v>
      </c>
      <c r="D40">
        <v>-219.774</v>
      </c>
      <c r="E40">
        <v>-116.556</v>
      </c>
      <c r="F40">
        <v>0</v>
      </c>
      <c r="G40">
        <f t="shared" si="0"/>
        <v>-365.36666666666656</v>
      </c>
    </row>
    <row r="41" spans="1:7" x14ac:dyDescent="0.25">
      <c r="A41" t="s">
        <v>68</v>
      </c>
      <c r="B41">
        <v>-24.6933333333333</v>
      </c>
      <c r="C41">
        <v>-4.9499999999999904</v>
      </c>
      <c r="D41">
        <v>-228.114</v>
      </c>
      <c r="E41">
        <v>-118.908</v>
      </c>
      <c r="F41">
        <v>0</v>
      </c>
      <c r="G41">
        <f t="shared" si="0"/>
        <v>-376.66533333333331</v>
      </c>
    </row>
    <row r="42" spans="1:7" x14ac:dyDescent="0.25">
      <c r="A42" t="s">
        <v>69</v>
      </c>
      <c r="B42">
        <v>-25.226666666666599</v>
      </c>
      <c r="C42">
        <v>-5.1366666666666596</v>
      </c>
      <c r="D42">
        <v>-235.572</v>
      </c>
      <c r="E42">
        <v>-120.97799999999999</v>
      </c>
      <c r="F42">
        <v>0</v>
      </c>
      <c r="G42">
        <f t="shared" si="0"/>
        <v>-386.91333333333324</v>
      </c>
    </row>
    <row r="43" spans="1:7" x14ac:dyDescent="0.25">
      <c r="A43" t="s">
        <v>70</v>
      </c>
      <c r="B43">
        <v>-25.03</v>
      </c>
      <c r="C43">
        <v>-5.18333333333333</v>
      </c>
      <c r="D43">
        <v>-242.91</v>
      </c>
      <c r="E43">
        <v>-122.64</v>
      </c>
      <c r="F43">
        <v>0</v>
      </c>
      <c r="G43">
        <f t="shared" si="0"/>
        <v>-395.76333333333332</v>
      </c>
    </row>
    <row r="44" spans="1:7" x14ac:dyDescent="0.25">
      <c r="A44" t="s">
        <v>71</v>
      </c>
      <c r="B44">
        <v>-24.966666666666601</v>
      </c>
      <c r="C44">
        <v>-5.2566666666666597</v>
      </c>
      <c r="D44">
        <v>-250.66800000000001</v>
      </c>
      <c r="E44">
        <v>-125.166</v>
      </c>
      <c r="F44">
        <v>0</v>
      </c>
      <c r="G44">
        <f t="shared" si="0"/>
        <v>-406.05733333333325</v>
      </c>
    </row>
    <row r="45" spans="1:7" x14ac:dyDescent="0.25">
      <c r="A45" t="s">
        <v>72</v>
      </c>
      <c r="B45">
        <v>-25.086666666666599</v>
      </c>
      <c r="C45">
        <v>-5.3599999999999897</v>
      </c>
      <c r="D45">
        <v>-259.24799999999999</v>
      </c>
      <c r="E45">
        <v>-128.184</v>
      </c>
      <c r="F45">
        <v>0</v>
      </c>
      <c r="G45">
        <f t="shared" si="0"/>
        <v>-417.87866666666662</v>
      </c>
    </row>
    <row r="46" spans="1:7" x14ac:dyDescent="0.25">
      <c r="A46" t="s">
        <v>73</v>
      </c>
      <c r="B46">
        <v>-25.223333333333301</v>
      </c>
      <c r="C46">
        <v>-5.5699999999999896</v>
      </c>
      <c r="D46">
        <v>-271.19400000000002</v>
      </c>
      <c r="E46">
        <v>-131.48400000000001</v>
      </c>
      <c r="F46">
        <v>0</v>
      </c>
      <c r="G46">
        <f t="shared" si="0"/>
        <v>-433.47133333333329</v>
      </c>
    </row>
    <row r="47" spans="1:7" x14ac:dyDescent="0.25">
      <c r="A47" t="s">
        <v>74</v>
      </c>
      <c r="B47">
        <v>-24.706666666666599</v>
      </c>
      <c r="C47">
        <v>-5.6633333333333304</v>
      </c>
      <c r="D47">
        <v>-282.93</v>
      </c>
      <c r="E47">
        <v>-134.77799999999999</v>
      </c>
      <c r="F47">
        <v>0</v>
      </c>
      <c r="G47">
        <f t="shared" si="0"/>
        <v>-448.07799999999997</v>
      </c>
    </row>
    <row r="48" spans="1:7" x14ac:dyDescent="0.25">
      <c r="A48" t="s">
        <v>75</v>
      </c>
      <c r="B48">
        <v>-24.24</v>
      </c>
      <c r="C48">
        <v>-5.7699999999999898</v>
      </c>
      <c r="D48">
        <v>-293.05200000000002</v>
      </c>
      <c r="E48">
        <v>-138.024</v>
      </c>
      <c r="F48">
        <v>0</v>
      </c>
      <c r="G48">
        <f t="shared" si="0"/>
        <v>-461.08600000000001</v>
      </c>
    </row>
    <row r="49" spans="1:7" x14ac:dyDescent="0.25">
      <c r="A49" t="s">
        <v>76</v>
      </c>
      <c r="B49">
        <v>-23.39</v>
      </c>
      <c r="C49">
        <v>-5.8033333333333301</v>
      </c>
      <c r="D49">
        <v>-300.98399999999998</v>
      </c>
      <c r="E49">
        <v>-141.15600000000001</v>
      </c>
      <c r="F49">
        <v>0</v>
      </c>
      <c r="G49">
        <f t="shared" si="0"/>
        <v>-471.33333333333331</v>
      </c>
    </row>
    <row r="50" spans="1:7" x14ac:dyDescent="0.25">
      <c r="A50" t="s">
        <v>77</v>
      </c>
      <c r="B50">
        <v>-22.286666666666601</v>
      </c>
      <c r="C50">
        <v>-5.8166666666666602</v>
      </c>
      <c r="D50">
        <v>-307.73399999999998</v>
      </c>
      <c r="E50">
        <v>-144.19200000000001</v>
      </c>
      <c r="F50">
        <v>0</v>
      </c>
      <c r="G50">
        <f t="shared" si="0"/>
        <v>-480.02933333333323</v>
      </c>
    </row>
    <row r="51" spans="1:7" x14ac:dyDescent="0.25">
      <c r="A51" t="s">
        <v>78</v>
      </c>
      <c r="B51">
        <v>-21.226666666666599</v>
      </c>
      <c r="C51">
        <v>-5.8333333333333304</v>
      </c>
      <c r="D51">
        <v>-314.50200000000001</v>
      </c>
      <c r="E51">
        <v>-147.49799999999999</v>
      </c>
      <c r="F51">
        <v>0</v>
      </c>
      <c r="G51">
        <f t="shared" si="0"/>
        <v>-489.05999999999995</v>
      </c>
    </row>
    <row r="52" spans="1:7" x14ac:dyDescent="0.25">
      <c r="A52" t="s">
        <v>79</v>
      </c>
      <c r="B52">
        <v>-20.23</v>
      </c>
      <c r="C52">
        <v>-5.8599999999999897</v>
      </c>
      <c r="D52">
        <v>-319.27800000000002</v>
      </c>
      <c r="E52">
        <v>-150.846</v>
      </c>
      <c r="F52">
        <v>0</v>
      </c>
      <c r="G52">
        <f t="shared" si="0"/>
        <v>-496.214</v>
      </c>
    </row>
    <row r="53" spans="1:7" x14ac:dyDescent="0.25">
      <c r="A53" t="s">
        <v>80</v>
      </c>
      <c r="B53">
        <v>-19.216666666666601</v>
      </c>
      <c r="C53">
        <v>-5.8633333333333297</v>
      </c>
      <c r="D53">
        <v>-323.31599999999997</v>
      </c>
      <c r="E53">
        <v>-153.99600000000001</v>
      </c>
      <c r="F53">
        <v>0</v>
      </c>
      <c r="G53">
        <f t="shared" si="0"/>
        <v>-502.39199999999994</v>
      </c>
    </row>
    <row r="54" spans="1:7" x14ac:dyDescent="0.25">
      <c r="A54" t="s">
        <v>81</v>
      </c>
      <c r="B54">
        <v>-18.126666666666601</v>
      </c>
      <c r="C54">
        <v>-5.7533333333333303</v>
      </c>
      <c r="D54">
        <v>-325.69799999999998</v>
      </c>
      <c r="E54">
        <v>-156.828</v>
      </c>
      <c r="F54">
        <v>0</v>
      </c>
      <c r="G54">
        <f t="shared" si="0"/>
        <v>-506.40599999999995</v>
      </c>
    </row>
    <row r="55" spans="1:7" x14ac:dyDescent="0.25">
      <c r="A55" t="s">
        <v>82</v>
      </c>
      <c r="B55">
        <v>-18.010000000000002</v>
      </c>
      <c r="C55">
        <v>-5.8499999999999899</v>
      </c>
      <c r="D55">
        <v>-328.428</v>
      </c>
      <c r="E55">
        <v>-160.22999999999999</v>
      </c>
      <c r="F55">
        <v>0</v>
      </c>
      <c r="G55">
        <f t="shared" si="0"/>
        <v>-512.51800000000003</v>
      </c>
    </row>
    <row r="56" spans="1:7" x14ac:dyDescent="0.25">
      <c r="A56" t="s">
        <v>83</v>
      </c>
      <c r="B56">
        <v>-17.920000000000002</v>
      </c>
      <c r="C56">
        <v>-5.9633333333333303</v>
      </c>
      <c r="D56">
        <v>-328.572</v>
      </c>
      <c r="E56">
        <v>-164.178</v>
      </c>
      <c r="F56">
        <v>0</v>
      </c>
      <c r="G56">
        <f t="shared" si="0"/>
        <v>-516.63333333333333</v>
      </c>
    </row>
    <row r="57" spans="1:7" x14ac:dyDescent="0.25">
      <c r="A57" t="s">
        <v>84</v>
      </c>
      <c r="B57">
        <v>-17.683333333333302</v>
      </c>
      <c r="C57">
        <v>-6.0499999999999901</v>
      </c>
      <c r="D57">
        <v>-329.82</v>
      </c>
      <c r="E57">
        <v>-168.38399999999999</v>
      </c>
      <c r="F57">
        <v>0</v>
      </c>
      <c r="G57">
        <f t="shared" si="0"/>
        <v>-521.9373333333333</v>
      </c>
    </row>
    <row r="58" spans="1:7" x14ac:dyDescent="0.25">
      <c r="A58" t="s">
        <v>85</v>
      </c>
      <c r="B58">
        <v>-17.893333333333299</v>
      </c>
      <c r="C58">
        <v>-6.1599999999999904</v>
      </c>
      <c r="D58">
        <v>-334.19400000000002</v>
      </c>
      <c r="E58">
        <v>-172.92</v>
      </c>
      <c r="F58">
        <v>0</v>
      </c>
      <c r="G58">
        <f t="shared" si="0"/>
        <v>-531.16733333333332</v>
      </c>
    </row>
    <row r="59" spans="1:7" x14ac:dyDescent="0.25">
      <c r="A59" t="s">
        <v>86</v>
      </c>
      <c r="B59">
        <v>-18.329999999999998</v>
      </c>
      <c r="C59">
        <v>-6.3166666666666602</v>
      </c>
      <c r="D59">
        <v>-338.97</v>
      </c>
      <c r="E59">
        <v>-177.61199999999999</v>
      </c>
      <c r="F59">
        <v>0</v>
      </c>
      <c r="G59">
        <f t="shared" si="0"/>
        <v>-541.22866666666664</v>
      </c>
    </row>
    <row r="60" spans="1:7" x14ac:dyDescent="0.25">
      <c r="A60" t="s">
        <v>87</v>
      </c>
      <c r="B60">
        <v>-18.3666666666666</v>
      </c>
      <c r="C60">
        <v>-6.3766666666666598</v>
      </c>
      <c r="D60">
        <v>-345.27600000000001</v>
      </c>
      <c r="E60">
        <v>-182.04599999999999</v>
      </c>
      <c r="F60">
        <v>0</v>
      </c>
      <c r="G60">
        <f t="shared" si="0"/>
        <v>-552.06533333333323</v>
      </c>
    </row>
    <row r="61" spans="1:7" x14ac:dyDescent="0.25">
      <c r="A61" t="s">
        <v>88</v>
      </c>
      <c r="B61">
        <v>-18.683333333333302</v>
      </c>
      <c r="C61">
        <v>-6.4966666666666599</v>
      </c>
      <c r="D61">
        <v>-352.09199999999998</v>
      </c>
      <c r="E61">
        <v>-186.52799999999999</v>
      </c>
      <c r="F61">
        <v>0</v>
      </c>
      <c r="G61">
        <f t="shared" si="0"/>
        <v>-563.79999999999995</v>
      </c>
    </row>
    <row r="62" spans="1:7" x14ac:dyDescent="0.25">
      <c r="A62" t="s">
        <v>89</v>
      </c>
      <c r="B62">
        <v>-19.489999999999998</v>
      </c>
      <c r="C62">
        <v>-6.6933333333333298</v>
      </c>
      <c r="D62">
        <v>-363.03</v>
      </c>
      <c r="E62">
        <v>-191.1</v>
      </c>
      <c r="F62">
        <v>0</v>
      </c>
      <c r="G62">
        <f t="shared" si="0"/>
        <v>-580.31333333333328</v>
      </c>
    </row>
    <row r="63" spans="1:7" x14ac:dyDescent="0.25">
      <c r="A63" t="s">
        <v>90</v>
      </c>
      <c r="B63">
        <v>-20.21</v>
      </c>
      <c r="C63">
        <v>-6.8699999999999903</v>
      </c>
      <c r="D63">
        <v>-367.21199999999999</v>
      </c>
      <c r="E63">
        <v>-195.52799999999999</v>
      </c>
      <c r="F63">
        <v>0</v>
      </c>
      <c r="G63">
        <f t="shared" si="0"/>
        <v>-589.81999999999994</v>
      </c>
    </row>
    <row r="64" spans="1:7" x14ac:dyDescent="0.25">
      <c r="A64" t="s">
        <v>91</v>
      </c>
      <c r="B64">
        <v>-21.056666666666601</v>
      </c>
      <c r="C64">
        <v>-7.0866666666666598</v>
      </c>
      <c r="D64">
        <v>-374.11200000000002</v>
      </c>
      <c r="E64">
        <v>-199.73400000000001</v>
      </c>
      <c r="F64">
        <v>0</v>
      </c>
      <c r="G64">
        <f t="shared" si="0"/>
        <v>-601.98933333333332</v>
      </c>
    </row>
    <row r="65" spans="1:7" x14ac:dyDescent="0.25">
      <c r="A65" t="s">
        <v>92</v>
      </c>
      <c r="B65">
        <v>-21.966666666666601</v>
      </c>
      <c r="C65">
        <v>-7.32666666666666</v>
      </c>
      <c r="D65">
        <v>-383.88</v>
      </c>
      <c r="E65">
        <v>-203.7</v>
      </c>
      <c r="F65">
        <v>0</v>
      </c>
      <c r="G65">
        <f t="shared" si="0"/>
        <v>-616.87333333333322</v>
      </c>
    </row>
    <row r="66" spans="1:7" x14ac:dyDescent="0.25">
      <c r="A66" t="s">
        <v>93</v>
      </c>
      <c r="B66">
        <v>-22.9233333333333</v>
      </c>
      <c r="C66">
        <v>-7.61333333333332</v>
      </c>
      <c r="D66">
        <v>-390.49799999999999</v>
      </c>
      <c r="E66">
        <v>-207.42</v>
      </c>
      <c r="F66">
        <v>0</v>
      </c>
      <c r="G66">
        <f t="shared" si="0"/>
        <v>-628.45466666666664</v>
      </c>
    </row>
    <row r="67" spans="1:7" x14ac:dyDescent="0.25">
      <c r="A67" t="s">
        <v>94</v>
      </c>
      <c r="B67">
        <v>-23.4933333333333</v>
      </c>
      <c r="C67">
        <v>-7.8233333333333199</v>
      </c>
      <c r="D67">
        <v>-396.26400000000001</v>
      </c>
      <c r="E67">
        <v>-210.816</v>
      </c>
      <c r="F67">
        <v>0</v>
      </c>
      <c r="G67">
        <f t="shared" ref="G67:G130" si="1">SUM(B67:F67)</f>
        <v>-638.39666666666665</v>
      </c>
    </row>
    <row r="68" spans="1:7" x14ac:dyDescent="0.25">
      <c r="A68" t="s">
        <v>95</v>
      </c>
      <c r="B68">
        <v>-23.87</v>
      </c>
      <c r="C68">
        <v>-7.9899999999999904</v>
      </c>
      <c r="D68">
        <v>-402.40800000000002</v>
      </c>
      <c r="E68">
        <v>-214.566</v>
      </c>
      <c r="F68">
        <v>0</v>
      </c>
      <c r="G68">
        <f t="shared" si="1"/>
        <v>-648.83400000000006</v>
      </c>
    </row>
    <row r="69" spans="1:7" x14ac:dyDescent="0.25">
      <c r="A69" t="s">
        <v>96</v>
      </c>
      <c r="B69">
        <v>-24.486666666666601</v>
      </c>
      <c r="C69">
        <v>-8.2266666666666595</v>
      </c>
      <c r="D69">
        <v>-409.51799999999997</v>
      </c>
      <c r="E69">
        <v>-218.73</v>
      </c>
      <c r="F69">
        <v>0</v>
      </c>
      <c r="G69">
        <f t="shared" si="1"/>
        <v>-660.96133333333319</v>
      </c>
    </row>
    <row r="70" spans="1:7" x14ac:dyDescent="0.25">
      <c r="A70" t="s">
        <v>97</v>
      </c>
      <c r="B70">
        <v>-24.86</v>
      </c>
      <c r="C70">
        <v>-8.3133333333333308</v>
      </c>
      <c r="D70">
        <v>-413.07</v>
      </c>
      <c r="E70">
        <v>-222.774</v>
      </c>
      <c r="F70">
        <v>0</v>
      </c>
      <c r="G70">
        <f t="shared" si="1"/>
        <v>-669.01733333333334</v>
      </c>
    </row>
    <row r="71" spans="1:7" x14ac:dyDescent="0.25">
      <c r="A71" t="s">
        <v>98</v>
      </c>
      <c r="B71">
        <v>-25.643333333333299</v>
      </c>
      <c r="C71">
        <v>-8.4666666666666597</v>
      </c>
      <c r="D71">
        <v>-424.99200000000002</v>
      </c>
      <c r="E71">
        <v>-227.77199999999999</v>
      </c>
      <c r="F71">
        <v>0</v>
      </c>
      <c r="G71">
        <f t="shared" si="1"/>
        <v>-686.87400000000002</v>
      </c>
    </row>
    <row r="72" spans="1:7" x14ac:dyDescent="0.25">
      <c r="A72" t="s">
        <v>99</v>
      </c>
      <c r="B72">
        <v>-26.893333333333299</v>
      </c>
      <c r="C72">
        <v>-8.7099999999999902</v>
      </c>
      <c r="D72">
        <v>-433.452</v>
      </c>
      <c r="E72">
        <v>-232.11</v>
      </c>
      <c r="F72">
        <v>0</v>
      </c>
      <c r="G72">
        <f t="shared" si="1"/>
        <v>-701.16533333333336</v>
      </c>
    </row>
    <row r="73" spans="1:7" x14ac:dyDescent="0.25">
      <c r="A73" t="s">
        <v>100</v>
      </c>
      <c r="B73">
        <v>-27.986666666666601</v>
      </c>
      <c r="C73">
        <v>-8.9066666666666592</v>
      </c>
      <c r="D73">
        <v>-440.41199999999998</v>
      </c>
      <c r="E73">
        <v>-236.178</v>
      </c>
      <c r="F73">
        <v>0</v>
      </c>
      <c r="G73">
        <f t="shared" si="1"/>
        <v>-713.48333333333323</v>
      </c>
    </row>
    <row r="74" spans="1:7" x14ac:dyDescent="0.25">
      <c r="A74" t="s">
        <v>101</v>
      </c>
      <c r="B74">
        <v>-28.88</v>
      </c>
      <c r="C74">
        <v>-9.0199999999999907</v>
      </c>
      <c r="D74">
        <v>-449.68200000000002</v>
      </c>
      <c r="E74">
        <v>-240.726</v>
      </c>
      <c r="F74">
        <v>0</v>
      </c>
      <c r="G74">
        <f t="shared" si="1"/>
        <v>-728.30799999999999</v>
      </c>
    </row>
    <row r="75" spans="1:7" x14ac:dyDescent="0.25">
      <c r="A75" t="s">
        <v>102</v>
      </c>
      <c r="B75">
        <v>-30.003333333333298</v>
      </c>
      <c r="C75">
        <v>-9.2066666666666599</v>
      </c>
      <c r="D75">
        <v>-457.98</v>
      </c>
      <c r="E75">
        <v>-245.16</v>
      </c>
      <c r="F75">
        <v>0</v>
      </c>
      <c r="G75">
        <f t="shared" si="1"/>
        <v>-742.35</v>
      </c>
    </row>
    <row r="76" spans="1:7" x14ac:dyDescent="0.25">
      <c r="A76" t="s">
        <v>103</v>
      </c>
      <c r="B76">
        <v>-31.236666666666601</v>
      </c>
      <c r="C76">
        <v>-9.4199999999999893</v>
      </c>
      <c r="D76">
        <v>-465.61799999999999</v>
      </c>
      <c r="E76">
        <v>-250.00800000000001</v>
      </c>
      <c r="F76">
        <v>0</v>
      </c>
      <c r="G76">
        <f t="shared" si="1"/>
        <v>-756.28266666666661</v>
      </c>
    </row>
    <row r="77" spans="1:7" x14ac:dyDescent="0.25">
      <c r="A77" t="s">
        <v>104</v>
      </c>
      <c r="B77">
        <v>-32.6933333333333</v>
      </c>
      <c r="C77">
        <v>-9.6766666666666605</v>
      </c>
      <c r="D77">
        <v>-473.65800000000002</v>
      </c>
      <c r="E77">
        <v>-255.03</v>
      </c>
      <c r="F77">
        <v>0</v>
      </c>
      <c r="G77">
        <f t="shared" si="1"/>
        <v>-771.05799999999999</v>
      </c>
    </row>
    <row r="78" spans="1:7" x14ac:dyDescent="0.25">
      <c r="A78" t="s">
        <v>105</v>
      </c>
      <c r="B78">
        <v>-34.090000000000003</v>
      </c>
      <c r="C78">
        <v>-9.8899999999999899</v>
      </c>
      <c r="D78">
        <v>-485.59199999999998</v>
      </c>
      <c r="E78">
        <v>-260.66399999999999</v>
      </c>
      <c r="F78">
        <v>0</v>
      </c>
      <c r="G78">
        <f t="shared" si="1"/>
        <v>-790.23599999999999</v>
      </c>
    </row>
    <row r="79" spans="1:7" x14ac:dyDescent="0.25">
      <c r="A79" t="s">
        <v>106</v>
      </c>
      <c r="B79">
        <v>-35.123333333333299</v>
      </c>
      <c r="C79">
        <v>-9.9633333333333205</v>
      </c>
      <c r="D79">
        <v>-494.63400000000001</v>
      </c>
      <c r="E79">
        <v>-266.37</v>
      </c>
      <c r="F79">
        <v>0</v>
      </c>
      <c r="G79">
        <f t="shared" si="1"/>
        <v>-806.09066666666661</v>
      </c>
    </row>
    <row r="80" spans="1:7" x14ac:dyDescent="0.25">
      <c r="A80" t="s">
        <v>107</v>
      </c>
      <c r="B80">
        <v>-36.023333333333298</v>
      </c>
      <c r="C80">
        <v>-9.9766666666666595</v>
      </c>
      <c r="D80">
        <v>-503.77199999999999</v>
      </c>
      <c r="E80">
        <v>-271.47000000000003</v>
      </c>
      <c r="F80">
        <v>0</v>
      </c>
      <c r="G80">
        <f t="shared" si="1"/>
        <v>-821.24199999999996</v>
      </c>
    </row>
    <row r="81" spans="1:7" x14ac:dyDescent="0.25">
      <c r="A81" t="s">
        <v>108</v>
      </c>
      <c r="B81">
        <v>-36.633333333333297</v>
      </c>
      <c r="C81">
        <v>-9.8866666666666596</v>
      </c>
      <c r="D81">
        <v>-512.73</v>
      </c>
      <c r="E81">
        <v>-275.08800000000002</v>
      </c>
      <c r="F81">
        <v>0</v>
      </c>
      <c r="G81">
        <f t="shared" si="1"/>
        <v>-834.33799999999997</v>
      </c>
    </row>
    <row r="82" spans="1:7" x14ac:dyDescent="0.25">
      <c r="A82" t="s">
        <v>109</v>
      </c>
      <c r="B82">
        <v>-37.136666666666599</v>
      </c>
      <c r="C82">
        <v>-9.8433333333333195</v>
      </c>
      <c r="D82">
        <v>-520.60199999999998</v>
      </c>
      <c r="E82">
        <v>-280.84199999999998</v>
      </c>
      <c r="F82">
        <v>0</v>
      </c>
      <c r="G82">
        <f t="shared" si="1"/>
        <v>-848.42399999999986</v>
      </c>
    </row>
    <row r="83" spans="1:7" x14ac:dyDescent="0.25">
      <c r="A83" t="s">
        <v>110</v>
      </c>
      <c r="B83">
        <v>-37.383333333333297</v>
      </c>
      <c r="C83">
        <v>-9.7633333333333194</v>
      </c>
      <c r="D83">
        <v>-529.00800000000004</v>
      </c>
      <c r="E83">
        <v>-286.70999999999998</v>
      </c>
      <c r="F83">
        <v>0</v>
      </c>
      <c r="G83">
        <f t="shared" si="1"/>
        <v>-862.86466666666661</v>
      </c>
    </row>
    <row r="84" spans="1:7" x14ac:dyDescent="0.25">
      <c r="A84" t="s">
        <v>111</v>
      </c>
      <c r="B84">
        <v>-37.573333333333302</v>
      </c>
      <c r="C84">
        <v>-9.7033333333333207</v>
      </c>
      <c r="D84">
        <v>-538.07399999999996</v>
      </c>
      <c r="E84">
        <v>-291.56400000000002</v>
      </c>
      <c r="F84">
        <v>0</v>
      </c>
      <c r="G84">
        <f t="shared" si="1"/>
        <v>-876.91466666666656</v>
      </c>
    </row>
    <row r="85" spans="1:7" x14ac:dyDescent="0.25">
      <c r="A85" t="s">
        <v>112</v>
      </c>
      <c r="B85">
        <v>-37.85</v>
      </c>
      <c r="C85">
        <v>-9.6966666666666601</v>
      </c>
      <c r="D85">
        <v>-545.66999999999996</v>
      </c>
      <c r="E85">
        <v>-296.70600000000002</v>
      </c>
      <c r="F85">
        <v>0</v>
      </c>
      <c r="G85">
        <f t="shared" si="1"/>
        <v>-889.9226666666666</v>
      </c>
    </row>
    <row r="86" spans="1:7" x14ac:dyDescent="0.25">
      <c r="A86" t="s">
        <v>113</v>
      </c>
      <c r="B86">
        <v>-38.0833333333333</v>
      </c>
      <c r="C86">
        <v>-9.7099999999999902</v>
      </c>
      <c r="D86">
        <v>-549.68399999999997</v>
      </c>
      <c r="E86">
        <v>-300.37200000000001</v>
      </c>
      <c r="F86">
        <v>0</v>
      </c>
      <c r="G86">
        <f t="shared" si="1"/>
        <v>-897.84933333333333</v>
      </c>
    </row>
    <row r="87" spans="1:7" x14ac:dyDescent="0.25">
      <c r="A87" t="s">
        <v>114</v>
      </c>
      <c r="B87">
        <v>-38</v>
      </c>
      <c r="C87">
        <v>-9.6499999999999897</v>
      </c>
      <c r="D87">
        <v>-554.02800000000002</v>
      </c>
      <c r="E87">
        <v>-303.91199999999998</v>
      </c>
      <c r="F87">
        <v>0</v>
      </c>
      <c r="G87">
        <f t="shared" si="1"/>
        <v>-905.58999999999992</v>
      </c>
    </row>
    <row r="88" spans="1:7" x14ac:dyDescent="0.25">
      <c r="A88" t="s">
        <v>115</v>
      </c>
      <c r="B88">
        <v>-37.68</v>
      </c>
      <c r="C88">
        <v>-9.5299999999999905</v>
      </c>
      <c r="D88">
        <v>-558.88800000000003</v>
      </c>
      <c r="E88">
        <v>-308.75400000000002</v>
      </c>
      <c r="F88">
        <v>0</v>
      </c>
      <c r="G88">
        <f t="shared" si="1"/>
        <v>-914.85200000000009</v>
      </c>
    </row>
    <row r="89" spans="1:7" x14ac:dyDescent="0.25">
      <c r="A89" t="s">
        <v>116</v>
      </c>
      <c r="B89">
        <v>-37.24</v>
      </c>
      <c r="C89">
        <v>-9.3766666666666598</v>
      </c>
      <c r="D89">
        <v>-563.73</v>
      </c>
      <c r="E89">
        <v>-314.51400000000001</v>
      </c>
      <c r="F89">
        <v>0</v>
      </c>
      <c r="G89">
        <f t="shared" si="1"/>
        <v>-924.8606666666667</v>
      </c>
    </row>
    <row r="90" spans="1:7" x14ac:dyDescent="0.25">
      <c r="A90" t="s">
        <v>117</v>
      </c>
      <c r="B90">
        <v>-37.07</v>
      </c>
      <c r="C90">
        <v>-9.2899999999999903</v>
      </c>
      <c r="D90">
        <v>-568.08000000000004</v>
      </c>
      <c r="E90">
        <v>-318.74400000000003</v>
      </c>
      <c r="F90">
        <v>0</v>
      </c>
      <c r="G90">
        <f t="shared" si="1"/>
        <v>-933.18400000000008</v>
      </c>
    </row>
    <row r="91" spans="1:7" x14ac:dyDescent="0.25">
      <c r="A91" t="s">
        <v>118</v>
      </c>
      <c r="B91">
        <v>-37.323333333333302</v>
      </c>
      <c r="C91">
        <v>-9.3066666666666595</v>
      </c>
      <c r="D91">
        <v>-572.47199999999998</v>
      </c>
      <c r="E91">
        <v>-323.904</v>
      </c>
      <c r="F91">
        <v>0</v>
      </c>
      <c r="G91">
        <f t="shared" si="1"/>
        <v>-943.00599999999997</v>
      </c>
    </row>
    <row r="92" spans="1:7" x14ac:dyDescent="0.25">
      <c r="A92" t="s">
        <v>119</v>
      </c>
      <c r="B92">
        <v>-37.566666666666599</v>
      </c>
      <c r="C92">
        <v>-9.3199999999999896</v>
      </c>
      <c r="D92">
        <v>-577.21799999999996</v>
      </c>
      <c r="E92">
        <v>-329.05799999999999</v>
      </c>
      <c r="F92">
        <v>0</v>
      </c>
      <c r="G92">
        <f t="shared" si="1"/>
        <v>-953.1626666666665</v>
      </c>
    </row>
    <row r="93" spans="1:7" x14ac:dyDescent="0.25">
      <c r="A93" t="s">
        <v>120</v>
      </c>
      <c r="B93">
        <v>-38.093333333333298</v>
      </c>
      <c r="C93">
        <v>-9.3966666666666594</v>
      </c>
      <c r="D93">
        <v>-583.09799999999996</v>
      </c>
      <c r="E93">
        <v>-333.37200000000001</v>
      </c>
      <c r="F93">
        <v>0</v>
      </c>
      <c r="G93">
        <f t="shared" si="1"/>
        <v>-963.96</v>
      </c>
    </row>
    <row r="94" spans="1:7" x14ac:dyDescent="0.25">
      <c r="A94" t="s">
        <v>121</v>
      </c>
      <c r="B94">
        <v>-38.773333333333298</v>
      </c>
      <c r="C94">
        <v>-9.5099999999999891</v>
      </c>
      <c r="D94">
        <v>-588.41999999999996</v>
      </c>
      <c r="E94">
        <v>-337.29</v>
      </c>
      <c r="F94">
        <v>0</v>
      </c>
      <c r="G94">
        <f t="shared" si="1"/>
        <v>-973.99333333333334</v>
      </c>
    </row>
    <row r="95" spans="1:7" x14ac:dyDescent="0.25">
      <c r="A95" t="s">
        <v>122</v>
      </c>
      <c r="B95">
        <v>-39.68</v>
      </c>
      <c r="C95">
        <v>-9.6666666666666607</v>
      </c>
      <c r="D95">
        <v>-595.47</v>
      </c>
      <c r="E95">
        <v>-341.214</v>
      </c>
      <c r="F95">
        <v>0</v>
      </c>
      <c r="G95">
        <f t="shared" si="1"/>
        <v>-986.03066666666678</v>
      </c>
    </row>
    <row r="96" spans="1:7" x14ac:dyDescent="0.25">
      <c r="A96" t="s">
        <v>123</v>
      </c>
      <c r="B96">
        <v>-40.296666666666603</v>
      </c>
      <c r="C96">
        <v>-9.7399999999999896</v>
      </c>
      <c r="D96">
        <v>-603.95399999999995</v>
      </c>
      <c r="E96">
        <v>-345.97199999999998</v>
      </c>
      <c r="F96">
        <v>0</v>
      </c>
      <c r="G96">
        <f t="shared" si="1"/>
        <v>-999.96266666666656</v>
      </c>
    </row>
    <row r="97" spans="1:7" x14ac:dyDescent="0.25">
      <c r="A97" t="s">
        <v>124</v>
      </c>
      <c r="B97">
        <v>-41.816666666666599</v>
      </c>
      <c r="C97">
        <v>-9.9866666666666593</v>
      </c>
      <c r="D97">
        <v>-613.10400000000004</v>
      </c>
      <c r="E97">
        <v>-350.80799999999999</v>
      </c>
      <c r="F97">
        <v>0</v>
      </c>
      <c r="G97">
        <f t="shared" si="1"/>
        <v>-1015.7153333333333</v>
      </c>
    </row>
    <row r="98" spans="1:7" x14ac:dyDescent="0.25">
      <c r="A98" t="s">
        <v>125</v>
      </c>
      <c r="B98">
        <v>-42.8466666666666</v>
      </c>
      <c r="C98">
        <v>-10.0966666666667</v>
      </c>
      <c r="D98">
        <v>-622.90800000000002</v>
      </c>
      <c r="E98">
        <v>-355.89</v>
      </c>
      <c r="F98">
        <v>0</v>
      </c>
      <c r="G98">
        <f t="shared" si="1"/>
        <v>-1031.7413333333334</v>
      </c>
    </row>
    <row r="99" spans="1:7" x14ac:dyDescent="0.25">
      <c r="A99" t="s">
        <v>126</v>
      </c>
      <c r="B99">
        <v>-44.24</v>
      </c>
      <c r="C99">
        <v>-10.2733333333333</v>
      </c>
      <c r="D99">
        <v>-635.1</v>
      </c>
      <c r="E99">
        <v>-360.036</v>
      </c>
      <c r="F99">
        <v>0</v>
      </c>
      <c r="G99">
        <f t="shared" si="1"/>
        <v>-1049.6493333333333</v>
      </c>
    </row>
    <row r="100" spans="1:7" x14ac:dyDescent="0.25">
      <c r="A100" t="s">
        <v>127</v>
      </c>
      <c r="B100">
        <v>-46.046666666666603</v>
      </c>
      <c r="C100">
        <v>-10.53</v>
      </c>
      <c r="D100">
        <v>-645.31200000000001</v>
      </c>
      <c r="E100">
        <v>-364.81799999999998</v>
      </c>
      <c r="F100">
        <v>0</v>
      </c>
      <c r="G100">
        <f t="shared" si="1"/>
        <v>-1066.7066666666665</v>
      </c>
    </row>
    <row r="101" spans="1:7" x14ac:dyDescent="0.25">
      <c r="A101" t="s">
        <v>128</v>
      </c>
      <c r="B101">
        <v>-48.093333333333298</v>
      </c>
      <c r="C101">
        <v>-10.8333333333333</v>
      </c>
      <c r="D101">
        <v>-654.26400000000001</v>
      </c>
      <c r="E101">
        <v>-369.51</v>
      </c>
      <c r="F101">
        <v>0</v>
      </c>
      <c r="G101">
        <f t="shared" si="1"/>
        <v>-1082.7006666666666</v>
      </c>
    </row>
    <row r="102" spans="1:7" x14ac:dyDescent="0.25">
      <c r="A102" t="s">
        <v>129</v>
      </c>
      <c r="B102">
        <v>-49.9433333333333</v>
      </c>
      <c r="C102">
        <v>-11.0766666666667</v>
      </c>
      <c r="D102">
        <v>-665.58600000000001</v>
      </c>
      <c r="E102">
        <v>-374.65199999999999</v>
      </c>
      <c r="F102">
        <v>0</v>
      </c>
      <c r="G102">
        <f t="shared" si="1"/>
        <v>-1101.258</v>
      </c>
    </row>
    <row r="103" spans="1:7" x14ac:dyDescent="0.25">
      <c r="A103" t="s">
        <v>130</v>
      </c>
      <c r="B103">
        <v>-51.646666666666597</v>
      </c>
      <c r="C103">
        <v>-11.296666666666701</v>
      </c>
      <c r="D103">
        <v>-677.83199999999999</v>
      </c>
      <c r="E103">
        <v>-378.43799999999999</v>
      </c>
      <c r="F103">
        <v>0</v>
      </c>
      <c r="G103">
        <f t="shared" si="1"/>
        <v>-1119.2133333333331</v>
      </c>
    </row>
    <row r="104" spans="1:7" x14ac:dyDescent="0.25">
      <c r="A104" t="s">
        <v>131</v>
      </c>
      <c r="B104">
        <v>-53.6533333333333</v>
      </c>
      <c r="C104">
        <v>-11.5866666666667</v>
      </c>
      <c r="D104">
        <v>-688.43399999999997</v>
      </c>
      <c r="E104">
        <v>-382.54199999999997</v>
      </c>
      <c r="F104">
        <v>0</v>
      </c>
      <c r="G104">
        <f t="shared" si="1"/>
        <v>-1136.2159999999999</v>
      </c>
    </row>
    <row r="105" spans="1:7" x14ac:dyDescent="0.25">
      <c r="A105" t="s">
        <v>132</v>
      </c>
      <c r="B105">
        <v>-55.286666666666598</v>
      </c>
      <c r="C105">
        <v>-11.803333333333301</v>
      </c>
      <c r="D105">
        <v>-698.12400000000002</v>
      </c>
      <c r="E105">
        <v>-387.24599999999998</v>
      </c>
      <c r="F105">
        <v>0</v>
      </c>
      <c r="G105">
        <f t="shared" si="1"/>
        <v>-1152.46</v>
      </c>
    </row>
    <row r="106" spans="1:7" x14ac:dyDescent="0.25">
      <c r="A106" t="s">
        <v>133</v>
      </c>
      <c r="B106">
        <v>-56.983333333333299</v>
      </c>
      <c r="C106">
        <v>-12.04</v>
      </c>
      <c r="D106">
        <v>-710.38199999999995</v>
      </c>
      <c r="E106">
        <v>-391.86599999999999</v>
      </c>
      <c r="F106">
        <v>0</v>
      </c>
      <c r="G106">
        <f t="shared" si="1"/>
        <v>-1171.2713333333331</v>
      </c>
    </row>
    <row r="107" spans="1:7" x14ac:dyDescent="0.25">
      <c r="A107" t="s">
        <v>134</v>
      </c>
      <c r="B107">
        <v>-58.649999999999899</v>
      </c>
      <c r="C107">
        <v>-12.2633333333333</v>
      </c>
      <c r="D107">
        <v>-724.39200000000005</v>
      </c>
      <c r="E107">
        <v>-396.846</v>
      </c>
      <c r="F107">
        <v>0</v>
      </c>
      <c r="G107">
        <f t="shared" si="1"/>
        <v>-1192.1513333333332</v>
      </c>
    </row>
    <row r="108" spans="1:7" x14ac:dyDescent="0.25">
      <c r="A108" t="s">
        <v>135</v>
      </c>
      <c r="B108">
        <v>-60.553333333333299</v>
      </c>
      <c r="C108">
        <v>-12.533333333333299</v>
      </c>
      <c r="D108">
        <v>-737.904</v>
      </c>
      <c r="E108">
        <v>-401.142</v>
      </c>
      <c r="F108">
        <v>0</v>
      </c>
      <c r="G108">
        <f t="shared" si="1"/>
        <v>-1212.1326666666666</v>
      </c>
    </row>
    <row r="109" spans="1:7" x14ac:dyDescent="0.25">
      <c r="A109" t="s">
        <v>136</v>
      </c>
      <c r="B109">
        <v>-61.696666666666601</v>
      </c>
      <c r="C109">
        <v>-12.62</v>
      </c>
      <c r="D109">
        <v>-750.95399999999995</v>
      </c>
      <c r="E109">
        <v>-406.05</v>
      </c>
      <c r="F109">
        <v>0</v>
      </c>
      <c r="G109">
        <f t="shared" si="1"/>
        <v>-1231.3206666666665</v>
      </c>
    </row>
    <row r="110" spans="1:7" x14ac:dyDescent="0.25">
      <c r="A110" t="s">
        <v>137</v>
      </c>
      <c r="B110">
        <v>-63.5133333333333</v>
      </c>
      <c r="C110">
        <v>-12.82</v>
      </c>
      <c r="D110">
        <v>-767.19600000000003</v>
      </c>
      <c r="E110">
        <v>-411.11399999999998</v>
      </c>
      <c r="F110">
        <v>0</v>
      </c>
      <c r="G110">
        <f t="shared" si="1"/>
        <v>-1254.6433333333332</v>
      </c>
    </row>
    <row r="111" spans="1:7" x14ac:dyDescent="0.25">
      <c r="A111" t="s">
        <v>138</v>
      </c>
      <c r="B111">
        <v>-65.219999999999899</v>
      </c>
      <c r="C111">
        <v>-12.983333333333301</v>
      </c>
      <c r="D111">
        <v>-783.64200000000005</v>
      </c>
      <c r="E111">
        <v>-416.49599999999998</v>
      </c>
      <c r="F111">
        <v>0</v>
      </c>
      <c r="G111">
        <f t="shared" si="1"/>
        <v>-1278.3413333333333</v>
      </c>
    </row>
    <row r="112" spans="1:7" x14ac:dyDescent="0.25">
      <c r="A112" t="s">
        <v>139</v>
      </c>
      <c r="B112">
        <v>-66.823333333333295</v>
      </c>
      <c r="C112">
        <v>-13.12</v>
      </c>
      <c r="D112">
        <v>-800.79</v>
      </c>
      <c r="E112">
        <v>-422.01600000000002</v>
      </c>
      <c r="F112">
        <v>0</v>
      </c>
      <c r="G112">
        <f t="shared" si="1"/>
        <v>-1302.7493333333332</v>
      </c>
    </row>
    <row r="113" spans="1:7" x14ac:dyDescent="0.25">
      <c r="A113" t="s">
        <v>140</v>
      </c>
      <c r="B113">
        <v>-67.843333333333305</v>
      </c>
      <c r="C113">
        <v>-13.1766666666667</v>
      </c>
      <c r="D113">
        <v>-818.86199999999997</v>
      </c>
      <c r="E113">
        <v>-428.25599999999997</v>
      </c>
      <c r="F113">
        <v>0</v>
      </c>
      <c r="G113">
        <f t="shared" si="1"/>
        <v>-1328.1379999999999</v>
      </c>
    </row>
    <row r="114" spans="1:7" x14ac:dyDescent="0.25">
      <c r="A114" t="s">
        <v>141</v>
      </c>
      <c r="B114">
        <v>-68.626666666666594</v>
      </c>
      <c r="C114">
        <v>-13.25</v>
      </c>
      <c r="D114">
        <v>-837.10799999999995</v>
      </c>
      <c r="E114">
        <v>-434.49599999999998</v>
      </c>
      <c r="F114">
        <v>0</v>
      </c>
      <c r="G114">
        <f t="shared" si="1"/>
        <v>-1353.4806666666664</v>
      </c>
    </row>
    <row r="115" spans="1:7" x14ac:dyDescent="0.25">
      <c r="A115" t="s">
        <v>142</v>
      </c>
      <c r="B115">
        <v>-69.369999999999905</v>
      </c>
      <c r="C115">
        <v>-13.356666666666699</v>
      </c>
      <c r="D115">
        <v>-854.32799999999997</v>
      </c>
      <c r="E115">
        <v>-440.84399999999999</v>
      </c>
      <c r="F115">
        <v>0</v>
      </c>
      <c r="G115">
        <f t="shared" si="1"/>
        <v>-1377.8986666666665</v>
      </c>
    </row>
    <row r="116" spans="1:7" x14ac:dyDescent="0.25">
      <c r="A116" t="s">
        <v>143</v>
      </c>
      <c r="B116">
        <v>-70.069999999999894</v>
      </c>
      <c r="C116">
        <v>-13.483333333333301</v>
      </c>
      <c r="D116">
        <v>-873.06600000000003</v>
      </c>
      <c r="E116">
        <v>-446.82</v>
      </c>
      <c r="F116">
        <v>0</v>
      </c>
      <c r="G116">
        <f t="shared" si="1"/>
        <v>-1403.4393333333333</v>
      </c>
    </row>
    <row r="117" spans="1:7" x14ac:dyDescent="0.25">
      <c r="A117" t="s">
        <v>144</v>
      </c>
      <c r="B117">
        <v>-70.743333333333297</v>
      </c>
      <c r="C117">
        <v>-13.6133333333333</v>
      </c>
      <c r="D117">
        <v>-891.97199999999998</v>
      </c>
      <c r="E117">
        <v>-452.78399999999999</v>
      </c>
      <c r="F117">
        <v>0</v>
      </c>
      <c r="G117">
        <f t="shared" si="1"/>
        <v>-1429.1126666666664</v>
      </c>
    </row>
    <row r="118" spans="1:7" x14ac:dyDescent="0.25">
      <c r="A118" t="s">
        <v>145</v>
      </c>
      <c r="B118">
        <v>-71.529999999999902</v>
      </c>
      <c r="C118">
        <v>-13.76</v>
      </c>
      <c r="D118">
        <v>-908.86800000000005</v>
      </c>
      <c r="E118">
        <v>-458.916</v>
      </c>
      <c r="F118">
        <v>0</v>
      </c>
      <c r="G118">
        <f t="shared" si="1"/>
        <v>-1453.0739999999998</v>
      </c>
    </row>
    <row r="119" spans="1:7" x14ac:dyDescent="0.25">
      <c r="A119" t="s">
        <v>146</v>
      </c>
      <c r="B119">
        <v>-71.946666666666601</v>
      </c>
      <c r="C119">
        <v>-13.8266666666667</v>
      </c>
      <c r="D119">
        <v>-924.75599999999997</v>
      </c>
      <c r="E119">
        <v>-465.24599999999998</v>
      </c>
      <c r="F119">
        <v>0</v>
      </c>
      <c r="G119">
        <f t="shared" si="1"/>
        <v>-1475.7753333333333</v>
      </c>
    </row>
    <row r="120" spans="1:7" x14ac:dyDescent="0.25">
      <c r="A120" t="s">
        <v>147</v>
      </c>
      <c r="B120">
        <v>-72.449999999999903</v>
      </c>
      <c r="C120">
        <v>-13.9033333333333</v>
      </c>
      <c r="D120">
        <v>-941.25599999999997</v>
      </c>
      <c r="E120">
        <v>-472.26600000000002</v>
      </c>
      <c r="F120">
        <v>0</v>
      </c>
      <c r="G120">
        <f t="shared" si="1"/>
        <v>-1499.8753333333332</v>
      </c>
    </row>
    <row r="121" spans="1:7" x14ac:dyDescent="0.25">
      <c r="A121" t="s">
        <v>148</v>
      </c>
      <c r="B121">
        <v>-73.009999999999906</v>
      </c>
      <c r="C121">
        <v>-13.9866666666667</v>
      </c>
      <c r="D121">
        <v>-959.48400000000004</v>
      </c>
      <c r="E121">
        <v>-479.87400000000002</v>
      </c>
      <c r="F121">
        <v>0</v>
      </c>
      <c r="G121">
        <f t="shared" si="1"/>
        <v>-1526.3546666666666</v>
      </c>
    </row>
    <row r="122" spans="1:7" x14ac:dyDescent="0.25">
      <c r="A122" t="s">
        <v>149</v>
      </c>
      <c r="B122">
        <v>-73.853333333333296</v>
      </c>
      <c r="C122">
        <v>-14.123333333333299</v>
      </c>
      <c r="D122">
        <v>-982.08</v>
      </c>
      <c r="E122">
        <v>-487.80599999999998</v>
      </c>
      <c r="F122">
        <v>0</v>
      </c>
      <c r="G122">
        <f t="shared" si="1"/>
        <v>-1557.8626666666667</v>
      </c>
    </row>
    <row r="123" spans="1:7" x14ac:dyDescent="0.25">
      <c r="A123" t="s">
        <v>150</v>
      </c>
      <c r="B123">
        <v>-74.539999999999907</v>
      </c>
      <c r="C123">
        <v>-14.22</v>
      </c>
      <c r="D123">
        <v>-1002.09</v>
      </c>
      <c r="E123">
        <v>-496.23</v>
      </c>
      <c r="F123">
        <v>0</v>
      </c>
      <c r="G123">
        <f t="shared" si="1"/>
        <v>-1587.08</v>
      </c>
    </row>
    <row r="124" spans="1:7" x14ac:dyDescent="0.25">
      <c r="A124" t="s">
        <v>151</v>
      </c>
      <c r="B124">
        <v>-74.376666666666594</v>
      </c>
      <c r="C124">
        <v>-14.1533333333333</v>
      </c>
      <c r="D124">
        <v>-1020.582</v>
      </c>
      <c r="E124">
        <v>-503.1</v>
      </c>
      <c r="F124">
        <v>0</v>
      </c>
      <c r="G124">
        <f t="shared" si="1"/>
        <v>-1612.212</v>
      </c>
    </row>
    <row r="125" spans="1:7" x14ac:dyDescent="0.25">
      <c r="A125" t="s">
        <v>152</v>
      </c>
      <c r="B125">
        <v>-74.579999999999899</v>
      </c>
      <c r="C125">
        <v>-14.13</v>
      </c>
      <c r="D125">
        <v>-1038.45</v>
      </c>
      <c r="E125">
        <v>-508.84800000000001</v>
      </c>
      <c r="F125">
        <v>0</v>
      </c>
      <c r="G125">
        <f t="shared" si="1"/>
        <v>-1636.0079999999998</v>
      </c>
    </row>
    <row r="126" spans="1:7" x14ac:dyDescent="0.25">
      <c r="A126" t="s">
        <v>153</v>
      </c>
      <c r="B126">
        <v>-73.783333333333303</v>
      </c>
      <c r="C126">
        <v>-13.9766666666667</v>
      </c>
      <c r="D126">
        <v>-1057.9860000000001</v>
      </c>
      <c r="E126">
        <v>-516.99599999999998</v>
      </c>
      <c r="F126">
        <v>0</v>
      </c>
      <c r="G126">
        <f t="shared" si="1"/>
        <v>-1662.7420000000002</v>
      </c>
    </row>
    <row r="127" spans="1:7" x14ac:dyDescent="0.25">
      <c r="A127" t="s">
        <v>154</v>
      </c>
      <c r="B127">
        <v>-72.893333333333302</v>
      </c>
      <c r="C127">
        <v>-13.84</v>
      </c>
      <c r="D127">
        <v>-1074.8219999999999</v>
      </c>
      <c r="E127">
        <v>-525.46799999999996</v>
      </c>
      <c r="F127">
        <v>0</v>
      </c>
      <c r="G127">
        <f t="shared" si="1"/>
        <v>-1687.0233333333331</v>
      </c>
    </row>
    <row r="128" spans="1:7" x14ac:dyDescent="0.25">
      <c r="A128" t="s">
        <v>155</v>
      </c>
      <c r="B128">
        <v>-71.253333333333302</v>
      </c>
      <c r="C128">
        <v>-13.5933333333333</v>
      </c>
      <c r="D128">
        <v>-1066.9259999999999</v>
      </c>
      <c r="E128">
        <v>-528.67200000000003</v>
      </c>
      <c r="F128">
        <v>0</v>
      </c>
      <c r="G128">
        <f t="shared" si="1"/>
        <v>-1680.4446666666665</v>
      </c>
    </row>
    <row r="129" spans="1:7" x14ac:dyDescent="0.25">
      <c r="A129" t="s">
        <v>156</v>
      </c>
      <c r="B129">
        <v>-69.233333333333306</v>
      </c>
      <c r="C129">
        <v>-13.32</v>
      </c>
      <c r="D129">
        <v>-1071.48</v>
      </c>
      <c r="E129">
        <v>-531.36599999999999</v>
      </c>
      <c r="F129">
        <v>0</v>
      </c>
      <c r="G129">
        <f t="shared" si="1"/>
        <v>-1685.3993333333333</v>
      </c>
    </row>
    <row r="130" spans="1:7" x14ac:dyDescent="0.25">
      <c r="A130" t="s">
        <v>157</v>
      </c>
      <c r="B130">
        <v>-66.883333333333297</v>
      </c>
      <c r="C130">
        <v>-13.053333333333301</v>
      </c>
      <c r="D130">
        <v>-1064.856</v>
      </c>
      <c r="E130">
        <v>-535.02</v>
      </c>
      <c r="F130">
        <v>0</v>
      </c>
      <c r="G130">
        <f t="shared" si="1"/>
        <v>-1679.8126666666665</v>
      </c>
    </row>
    <row r="131" spans="1:7" x14ac:dyDescent="0.25">
      <c r="A131" t="s">
        <v>158</v>
      </c>
      <c r="B131">
        <v>-64.733333333333306</v>
      </c>
      <c r="C131">
        <v>-12.876666666666701</v>
      </c>
      <c r="D131">
        <v>-1049.874</v>
      </c>
      <c r="E131">
        <v>-536.1</v>
      </c>
      <c r="F131">
        <v>0</v>
      </c>
      <c r="G131">
        <f t="shared" ref="G131:G194" si="2">SUM(B131:F131)</f>
        <v>-1663.5839999999998</v>
      </c>
    </row>
    <row r="132" spans="1:7" x14ac:dyDescent="0.25">
      <c r="A132" t="s">
        <v>159</v>
      </c>
      <c r="B132">
        <v>-62.6933333333333</v>
      </c>
      <c r="C132">
        <v>-12.74</v>
      </c>
      <c r="D132">
        <v>-1040.472</v>
      </c>
      <c r="E132">
        <v>-539.57399999999996</v>
      </c>
      <c r="F132">
        <v>0</v>
      </c>
      <c r="G132">
        <f t="shared" si="2"/>
        <v>-1655.4793333333332</v>
      </c>
    </row>
    <row r="133" spans="1:7" x14ac:dyDescent="0.25">
      <c r="A133" t="s">
        <v>160</v>
      </c>
      <c r="B133">
        <v>-61.023333333333298</v>
      </c>
      <c r="C133">
        <v>-12.66</v>
      </c>
      <c r="D133">
        <v>-1029.5160000000001</v>
      </c>
      <c r="E133">
        <v>-544.33799999999997</v>
      </c>
      <c r="F133">
        <v>0</v>
      </c>
      <c r="G133">
        <f t="shared" si="2"/>
        <v>-1647.5373333333334</v>
      </c>
    </row>
    <row r="134" spans="1:7" x14ac:dyDescent="0.25">
      <c r="A134" t="s">
        <v>161</v>
      </c>
      <c r="B134">
        <v>-59.6666666666666</v>
      </c>
      <c r="C134">
        <v>-12.57</v>
      </c>
      <c r="D134">
        <v>-1015.6319999999999</v>
      </c>
      <c r="E134">
        <v>-547.5</v>
      </c>
      <c r="F134">
        <v>0</v>
      </c>
      <c r="G134">
        <f t="shared" si="2"/>
        <v>-1635.3686666666665</v>
      </c>
    </row>
    <row r="135" spans="1:7" x14ac:dyDescent="0.25">
      <c r="A135" t="s">
        <v>162</v>
      </c>
      <c r="B135">
        <v>-58.326666666666597</v>
      </c>
      <c r="C135">
        <v>-12.41</v>
      </c>
      <c r="D135">
        <v>-1004.448</v>
      </c>
      <c r="E135">
        <v>-549.774</v>
      </c>
      <c r="F135">
        <v>0</v>
      </c>
      <c r="G135">
        <f t="shared" si="2"/>
        <v>-1624.9586666666664</v>
      </c>
    </row>
    <row r="136" spans="1:7" x14ac:dyDescent="0.25">
      <c r="A136" t="s">
        <v>163</v>
      </c>
      <c r="B136">
        <v>-58.149999999999899</v>
      </c>
      <c r="C136">
        <v>-12.4133333333333</v>
      </c>
      <c r="D136">
        <v>-993.44399999999996</v>
      </c>
      <c r="E136">
        <v>-557.82000000000005</v>
      </c>
      <c r="F136">
        <v>0</v>
      </c>
      <c r="G136">
        <f t="shared" si="2"/>
        <v>-1621.8273333333332</v>
      </c>
    </row>
    <row r="137" spans="1:7" x14ac:dyDescent="0.25">
      <c r="A137" t="s">
        <v>164</v>
      </c>
      <c r="B137">
        <v>-58.576666666666597</v>
      </c>
      <c r="C137">
        <v>-12.4966666666667</v>
      </c>
      <c r="D137">
        <v>-983.22</v>
      </c>
      <c r="E137">
        <v>-566.77200000000005</v>
      </c>
      <c r="F137">
        <v>0</v>
      </c>
      <c r="G137">
        <f t="shared" si="2"/>
        <v>-1621.0653333333335</v>
      </c>
    </row>
    <row r="138" spans="1:7" x14ac:dyDescent="0.25">
      <c r="A138" t="s">
        <v>165</v>
      </c>
      <c r="B138">
        <v>-60.386666666666599</v>
      </c>
      <c r="C138">
        <v>-12.7533333333333</v>
      </c>
      <c r="D138">
        <v>-987.82799999999997</v>
      </c>
      <c r="E138">
        <v>-575.86199999999997</v>
      </c>
      <c r="F138">
        <v>0</v>
      </c>
      <c r="G138">
        <f t="shared" si="2"/>
        <v>-1636.83</v>
      </c>
    </row>
    <row r="139" spans="1:7" x14ac:dyDescent="0.25">
      <c r="A139" t="s">
        <v>166</v>
      </c>
      <c r="B139">
        <v>-62.963333333333303</v>
      </c>
      <c r="C139">
        <v>-13.1</v>
      </c>
      <c r="D139">
        <v>-991.82399999999996</v>
      </c>
      <c r="E139">
        <v>-585.61800000000005</v>
      </c>
      <c r="F139">
        <v>0</v>
      </c>
      <c r="G139">
        <f t="shared" si="2"/>
        <v>-1653.5053333333335</v>
      </c>
    </row>
    <row r="140" spans="1:7" x14ac:dyDescent="0.25">
      <c r="A140" t="s">
        <v>167</v>
      </c>
      <c r="B140">
        <v>-66.749999999999901</v>
      </c>
      <c r="C140">
        <v>-13.62</v>
      </c>
      <c r="D140">
        <v>-1000.788</v>
      </c>
      <c r="E140">
        <v>-595.55399999999997</v>
      </c>
      <c r="F140">
        <v>0</v>
      </c>
      <c r="G140">
        <f t="shared" si="2"/>
        <v>-1676.712</v>
      </c>
    </row>
    <row r="141" spans="1:7" x14ac:dyDescent="0.25">
      <c r="A141" t="s">
        <v>168</v>
      </c>
      <c r="B141">
        <v>-71.196666666666601</v>
      </c>
      <c r="C141">
        <v>-14.21</v>
      </c>
      <c r="D141">
        <v>-1010.304</v>
      </c>
      <c r="E141">
        <v>-608.81399999999996</v>
      </c>
      <c r="F141">
        <v>0</v>
      </c>
      <c r="G141">
        <f t="shared" si="2"/>
        <v>-1704.5246666666667</v>
      </c>
    </row>
    <row r="142" spans="1:7" x14ac:dyDescent="0.25">
      <c r="A142" t="s">
        <v>169</v>
      </c>
      <c r="B142">
        <v>-77.856666666666598</v>
      </c>
      <c r="C142">
        <v>-15.11</v>
      </c>
      <c r="D142">
        <v>-1028.3820000000001</v>
      </c>
      <c r="E142">
        <v>-623.36400000000003</v>
      </c>
      <c r="F142">
        <v>0</v>
      </c>
      <c r="G142">
        <f t="shared" si="2"/>
        <v>-1744.7126666666668</v>
      </c>
    </row>
    <row r="143" spans="1:7" x14ac:dyDescent="0.25">
      <c r="A143" t="s">
        <v>170</v>
      </c>
      <c r="B143">
        <v>-84.063333333333205</v>
      </c>
      <c r="C143">
        <v>-15.87</v>
      </c>
      <c r="D143">
        <v>-1048.4760000000001</v>
      </c>
      <c r="E143">
        <v>-637.80600000000004</v>
      </c>
      <c r="F143">
        <v>0</v>
      </c>
      <c r="G143">
        <f t="shared" si="2"/>
        <v>-1786.2153333333333</v>
      </c>
    </row>
    <row r="144" spans="1:7" x14ac:dyDescent="0.25">
      <c r="A144" t="s">
        <v>171</v>
      </c>
      <c r="B144">
        <v>-90.243333333333197</v>
      </c>
      <c r="C144">
        <v>-16.5966666666666</v>
      </c>
      <c r="D144">
        <v>-1072.98</v>
      </c>
      <c r="E144">
        <v>-650.62800000000004</v>
      </c>
      <c r="F144">
        <v>0</v>
      </c>
      <c r="G144">
        <f t="shared" si="2"/>
        <v>-1830.4479999999999</v>
      </c>
    </row>
    <row r="145" spans="1:7" x14ac:dyDescent="0.25">
      <c r="A145" t="s">
        <v>172</v>
      </c>
      <c r="B145">
        <v>-96.999999999999901</v>
      </c>
      <c r="C145">
        <v>-17.420000000000002</v>
      </c>
      <c r="D145">
        <v>-1094.298</v>
      </c>
      <c r="E145">
        <v>-664.32</v>
      </c>
      <c r="F145">
        <v>0</v>
      </c>
      <c r="G145">
        <f t="shared" si="2"/>
        <v>-1873.038</v>
      </c>
    </row>
    <row r="146" spans="1:7" x14ac:dyDescent="0.25">
      <c r="A146" t="s">
        <v>173</v>
      </c>
      <c r="B146">
        <v>-103.523333333333</v>
      </c>
      <c r="C146">
        <v>-18.2566666666666</v>
      </c>
      <c r="D146">
        <v>-1122.6479999999999</v>
      </c>
      <c r="E146">
        <v>-678.3</v>
      </c>
      <c r="F146">
        <v>0</v>
      </c>
      <c r="G146">
        <f t="shared" si="2"/>
        <v>-1922.7279999999994</v>
      </c>
    </row>
    <row r="147" spans="1:7" x14ac:dyDescent="0.25">
      <c r="A147" t="s">
        <v>174</v>
      </c>
      <c r="B147">
        <v>-110.40333333333299</v>
      </c>
      <c r="C147">
        <v>-19.21</v>
      </c>
      <c r="D147">
        <v>-1149.8040000000001</v>
      </c>
      <c r="E147">
        <v>-693.24</v>
      </c>
      <c r="F147">
        <v>0</v>
      </c>
      <c r="G147">
        <f t="shared" si="2"/>
        <v>-1972.6573333333331</v>
      </c>
    </row>
    <row r="148" spans="1:7" x14ac:dyDescent="0.25">
      <c r="A148" t="s">
        <v>175</v>
      </c>
      <c r="B148">
        <v>-117.22</v>
      </c>
      <c r="C148">
        <v>-20.149999999999999</v>
      </c>
      <c r="D148">
        <v>-1172.838</v>
      </c>
      <c r="E148">
        <v>-705.03</v>
      </c>
      <c r="F148">
        <v>0</v>
      </c>
      <c r="G148">
        <f t="shared" si="2"/>
        <v>-2015.2380000000001</v>
      </c>
    </row>
    <row r="149" spans="1:7" x14ac:dyDescent="0.25">
      <c r="A149" t="s">
        <v>176</v>
      </c>
      <c r="B149">
        <v>-122.36</v>
      </c>
      <c r="C149">
        <v>-20.783333333333299</v>
      </c>
      <c r="D149">
        <v>-1199.088</v>
      </c>
      <c r="E149">
        <v>-714.6</v>
      </c>
      <c r="F149">
        <v>0</v>
      </c>
      <c r="G149">
        <f t="shared" si="2"/>
        <v>-2056.8313333333331</v>
      </c>
    </row>
    <row r="150" spans="1:7" x14ac:dyDescent="0.25">
      <c r="A150" t="s">
        <v>177</v>
      </c>
      <c r="B150">
        <v>-127.20333333333301</v>
      </c>
      <c r="C150">
        <v>-21.496666666666599</v>
      </c>
      <c r="D150">
        <v>-1226.4960000000001</v>
      </c>
      <c r="E150">
        <v>-727.10400000000004</v>
      </c>
      <c r="F150">
        <v>0</v>
      </c>
      <c r="G150">
        <f t="shared" si="2"/>
        <v>-2102.2999999999997</v>
      </c>
    </row>
    <row r="151" spans="1:7" x14ac:dyDescent="0.25">
      <c r="A151" t="s">
        <v>178</v>
      </c>
      <c r="B151">
        <v>-131.26</v>
      </c>
      <c r="C151">
        <v>-22.1166666666666</v>
      </c>
      <c r="D151">
        <v>-1251.318</v>
      </c>
      <c r="E151">
        <v>-740.00400000000002</v>
      </c>
      <c r="F151">
        <v>0</v>
      </c>
      <c r="G151">
        <f t="shared" si="2"/>
        <v>-2144.6986666666667</v>
      </c>
    </row>
    <row r="152" spans="1:7" x14ac:dyDescent="0.25">
      <c r="A152" t="s">
        <v>179</v>
      </c>
      <c r="B152">
        <v>-133.59666666666701</v>
      </c>
      <c r="C152">
        <v>-22.53</v>
      </c>
      <c r="D152">
        <v>-1272.462</v>
      </c>
      <c r="E152">
        <v>-747.98400000000004</v>
      </c>
      <c r="F152">
        <v>0</v>
      </c>
      <c r="G152">
        <f t="shared" si="2"/>
        <v>-2176.5726666666669</v>
      </c>
    </row>
    <row r="153" spans="1:7" x14ac:dyDescent="0.25">
      <c r="A153" t="s">
        <v>180</v>
      </c>
      <c r="B153">
        <v>-135.16333333333299</v>
      </c>
      <c r="C153">
        <v>-22.94</v>
      </c>
      <c r="D153">
        <v>-1293.8340000000001</v>
      </c>
      <c r="E153">
        <v>-754.81200000000001</v>
      </c>
      <c r="F153">
        <v>0</v>
      </c>
      <c r="G153">
        <f t="shared" si="2"/>
        <v>-2206.7493333333332</v>
      </c>
    </row>
    <row r="154" spans="1:7" x14ac:dyDescent="0.25">
      <c r="A154" t="s">
        <v>181</v>
      </c>
      <c r="B154">
        <v>-132.71</v>
      </c>
      <c r="C154">
        <v>-22.77</v>
      </c>
      <c r="D154">
        <v>-1311.18</v>
      </c>
      <c r="E154">
        <v>-762.61800000000005</v>
      </c>
      <c r="F154">
        <v>0</v>
      </c>
      <c r="G154">
        <f t="shared" si="2"/>
        <v>-2229.2780000000002</v>
      </c>
    </row>
    <row r="155" spans="1:7" x14ac:dyDescent="0.25">
      <c r="A155" t="s">
        <v>182</v>
      </c>
      <c r="B155">
        <v>-130.07666666666699</v>
      </c>
      <c r="C155">
        <v>-22.723333333333301</v>
      </c>
      <c r="D155">
        <v>-1324.86</v>
      </c>
      <c r="E155">
        <v>-772.48199999999997</v>
      </c>
      <c r="F155">
        <v>0</v>
      </c>
      <c r="G155">
        <f t="shared" si="2"/>
        <v>-2250.1420000000003</v>
      </c>
    </row>
    <row r="156" spans="1:7" x14ac:dyDescent="0.25">
      <c r="A156" t="s">
        <v>183</v>
      </c>
      <c r="B156">
        <v>-126.73</v>
      </c>
      <c r="C156">
        <v>-22.706666666666599</v>
      </c>
      <c r="D156">
        <v>-1334.316</v>
      </c>
      <c r="E156">
        <v>-777.73199999999997</v>
      </c>
      <c r="F156">
        <v>0</v>
      </c>
      <c r="G156">
        <f t="shared" si="2"/>
        <v>-2261.4846666666667</v>
      </c>
    </row>
    <row r="157" spans="1:7" x14ac:dyDescent="0.25">
      <c r="A157" t="s">
        <v>184</v>
      </c>
      <c r="B157">
        <v>-119.49</v>
      </c>
      <c r="C157">
        <v>-21.9366666666666</v>
      </c>
      <c r="D157">
        <v>-1337.268</v>
      </c>
      <c r="E157">
        <v>-775.74599999999998</v>
      </c>
      <c r="F157">
        <v>0</v>
      </c>
      <c r="G157">
        <f t="shared" si="2"/>
        <v>-2254.4406666666664</v>
      </c>
    </row>
    <row r="158" spans="1:7" x14ac:dyDescent="0.25">
      <c r="A158" t="s">
        <v>185</v>
      </c>
      <c r="B158">
        <v>-111.67333333333301</v>
      </c>
      <c r="C158">
        <v>-21.406666666666599</v>
      </c>
      <c r="D158">
        <v>-1306.1880000000001</v>
      </c>
      <c r="E158">
        <v>-768.49199999999996</v>
      </c>
      <c r="F158">
        <v>0</v>
      </c>
      <c r="G158">
        <f t="shared" si="2"/>
        <v>-2207.7599999999998</v>
      </c>
    </row>
    <row r="159" spans="1:7" x14ac:dyDescent="0.25">
      <c r="A159" t="s">
        <v>186</v>
      </c>
      <c r="B159">
        <v>-104.06</v>
      </c>
      <c r="C159">
        <v>-21.05</v>
      </c>
      <c r="D159">
        <v>-1269.7560000000001</v>
      </c>
      <c r="E159">
        <v>-760.93799999999999</v>
      </c>
      <c r="F159">
        <v>0</v>
      </c>
      <c r="G159">
        <f t="shared" si="2"/>
        <v>-2155.8040000000001</v>
      </c>
    </row>
    <row r="160" spans="1:7" x14ac:dyDescent="0.25">
      <c r="A160" t="s">
        <v>187</v>
      </c>
      <c r="B160">
        <v>-96.546666666666596</v>
      </c>
      <c r="C160">
        <v>-20.3666666666666</v>
      </c>
      <c r="D160">
        <v>-1245.2819999999999</v>
      </c>
      <c r="E160">
        <v>-760.38599999999997</v>
      </c>
      <c r="F160">
        <v>0</v>
      </c>
      <c r="G160">
        <f t="shared" si="2"/>
        <v>-2122.5813333333331</v>
      </c>
    </row>
    <row r="161" spans="1:7" x14ac:dyDescent="0.25">
      <c r="A161" t="s">
        <v>188</v>
      </c>
      <c r="B161">
        <v>-91.086666666666602</v>
      </c>
      <c r="C161">
        <v>-19.973333333333301</v>
      </c>
      <c r="D161">
        <v>-1223.5920000000001</v>
      </c>
      <c r="E161">
        <v>-761.60400000000004</v>
      </c>
      <c r="F161">
        <v>0</v>
      </c>
      <c r="G161">
        <f t="shared" si="2"/>
        <v>-2096.2560000000003</v>
      </c>
    </row>
    <row r="162" spans="1:7" x14ac:dyDescent="0.25">
      <c r="A162" t="s">
        <v>189</v>
      </c>
      <c r="B162">
        <v>-86.093333333333206</v>
      </c>
      <c r="C162">
        <v>-19.503333333333298</v>
      </c>
      <c r="D162">
        <v>-1209.5160000000001</v>
      </c>
      <c r="E162">
        <v>-759.34199999999998</v>
      </c>
      <c r="F162">
        <v>0</v>
      </c>
      <c r="G162">
        <f t="shared" si="2"/>
        <v>-2074.4546666666665</v>
      </c>
    </row>
    <row r="163" spans="1:7" x14ac:dyDescent="0.25">
      <c r="A163" t="s">
        <v>190</v>
      </c>
      <c r="B163">
        <v>-81.576666666666597</v>
      </c>
      <c r="C163">
        <v>-18.97</v>
      </c>
      <c r="D163">
        <v>-1200.702</v>
      </c>
      <c r="E163">
        <v>-754.53599999999994</v>
      </c>
      <c r="F163">
        <v>0</v>
      </c>
      <c r="G163">
        <f t="shared" si="2"/>
        <v>-2055.7846666666665</v>
      </c>
    </row>
    <row r="164" spans="1:7" x14ac:dyDescent="0.25">
      <c r="A164" t="s">
        <v>191</v>
      </c>
      <c r="B164">
        <v>-78.659999999999897</v>
      </c>
      <c r="C164">
        <v>-18.61</v>
      </c>
      <c r="D164">
        <v>-1192.4159999999999</v>
      </c>
      <c r="E164">
        <v>-754.89</v>
      </c>
      <c r="F164">
        <v>0</v>
      </c>
      <c r="G164">
        <f t="shared" si="2"/>
        <v>-2044.576</v>
      </c>
    </row>
    <row r="165" spans="1:7" x14ac:dyDescent="0.25">
      <c r="A165" t="s">
        <v>192</v>
      </c>
      <c r="B165">
        <v>-76.573333333333295</v>
      </c>
      <c r="C165">
        <v>-18.4033333333333</v>
      </c>
      <c r="D165">
        <v>-1185.8399999999999</v>
      </c>
      <c r="E165">
        <v>-759.87</v>
      </c>
      <c r="F165">
        <v>0</v>
      </c>
      <c r="G165">
        <f t="shared" si="2"/>
        <v>-2040.6866666666665</v>
      </c>
    </row>
    <row r="166" spans="1:7" x14ac:dyDescent="0.25">
      <c r="A166" t="s">
        <v>193</v>
      </c>
      <c r="B166">
        <v>-76.146666666666604</v>
      </c>
      <c r="C166">
        <v>-18.343333333333302</v>
      </c>
      <c r="D166">
        <v>-1200.414</v>
      </c>
      <c r="E166">
        <v>-767.37599999999998</v>
      </c>
      <c r="F166">
        <v>0</v>
      </c>
      <c r="G166">
        <f t="shared" si="2"/>
        <v>-2062.2799999999997</v>
      </c>
    </row>
    <row r="167" spans="1:7" x14ac:dyDescent="0.25">
      <c r="A167" t="s">
        <v>194</v>
      </c>
      <c r="B167">
        <v>-76.149999999999906</v>
      </c>
      <c r="C167">
        <v>-18.283333333333299</v>
      </c>
      <c r="D167">
        <v>-1219.5</v>
      </c>
      <c r="E167">
        <v>-775.95600000000002</v>
      </c>
      <c r="F167">
        <v>0</v>
      </c>
      <c r="G167">
        <f t="shared" si="2"/>
        <v>-2089.8893333333331</v>
      </c>
    </row>
    <row r="168" spans="1:7" x14ac:dyDescent="0.25">
      <c r="A168" t="s">
        <v>195</v>
      </c>
      <c r="B168">
        <v>-75.823333333333295</v>
      </c>
      <c r="C168">
        <v>-18.07</v>
      </c>
      <c r="D168">
        <v>-1239.174</v>
      </c>
      <c r="E168">
        <v>-782.56200000000001</v>
      </c>
      <c r="F168">
        <v>0</v>
      </c>
      <c r="G168">
        <f t="shared" si="2"/>
        <v>-2115.6293333333333</v>
      </c>
    </row>
    <row r="169" spans="1:7" x14ac:dyDescent="0.25">
      <c r="A169" t="s">
        <v>196</v>
      </c>
      <c r="B169">
        <v>-79.506666666666604</v>
      </c>
      <c r="C169">
        <v>-18.533333333333299</v>
      </c>
      <c r="D169">
        <v>-1256.0999999999999</v>
      </c>
      <c r="E169">
        <v>-788.74800000000005</v>
      </c>
      <c r="F169">
        <v>0</v>
      </c>
      <c r="G169">
        <f t="shared" si="2"/>
        <v>-2142.8879999999999</v>
      </c>
    </row>
    <row r="170" spans="1:7" x14ac:dyDescent="0.25">
      <c r="A170" t="s">
        <v>197</v>
      </c>
      <c r="B170">
        <v>-84.133333333333297</v>
      </c>
      <c r="C170">
        <v>-18.716666666666601</v>
      </c>
      <c r="D170">
        <v>-1270.4580000000001</v>
      </c>
      <c r="E170">
        <v>-796.62</v>
      </c>
      <c r="F170">
        <v>0</v>
      </c>
      <c r="G170">
        <f t="shared" si="2"/>
        <v>-2169.9279999999999</v>
      </c>
    </row>
    <row r="171" spans="1:7" x14ac:dyDescent="0.25">
      <c r="A171" t="s">
        <v>198</v>
      </c>
      <c r="B171">
        <v>-88.686666666666596</v>
      </c>
      <c r="C171">
        <v>-18.713333333333299</v>
      </c>
      <c r="D171">
        <v>-1284.528</v>
      </c>
      <c r="E171">
        <v>-804.76199999999994</v>
      </c>
      <c r="F171">
        <v>0</v>
      </c>
      <c r="G171">
        <f t="shared" si="2"/>
        <v>-2196.6899999999996</v>
      </c>
    </row>
    <row r="172" spans="1:7" x14ac:dyDescent="0.25">
      <c r="A172" t="s">
        <v>199</v>
      </c>
      <c r="B172">
        <v>-92.733333333333206</v>
      </c>
      <c r="C172">
        <v>-19.073333333333299</v>
      </c>
      <c r="D172">
        <v>-1297.47</v>
      </c>
      <c r="E172">
        <v>-811.35</v>
      </c>
      <c r="F172">
        <v>0</v>
      </c>
      <c r="G172">
        <f t="shared" si="2"/>
        <v>-2220.6266666666666</v>
      </c>
    </row>
    <row r="173" spans="1:7" x14ac:dyDescent="0.25">
      <c r="A173" t="s">
        <v>200</v>
      </c>
      <c r="B173">
        <v>-95.736666666666494</v>
      </c>
      <c r="C173">
        <v>-19.356666666666602</v>
      </c>
      <c r="D173">
        <v>-1316.9880000000001</v>
      </c>
      <c r="E173">
        <v>-819.34199999999998</v>
      </c>
      <c r="F173">
        <v>0</v>
      </c>
      <c r="G173">
        <f t="shared" si="2"/>
        <v>-2251.4233333333332</v>
      </c>
    </row>
    <row r="174" spans="1:7" x14ac:dyDescent="0.25">
      <c r="A174" t="s">
        <v>201</v>
      </c>
      <c r="B174">
        <v>-98.846666666666493</v>
      </c>
      <c r="C174">
        <v>-19.606666666666602</v>
      </c>
      <c r="D174">
        <v>-1354.23</v>
      </c>
      <c r="E174">
        <v>-831.07799999999997</v>
      </c>
      <c r="F174">
        <v>0</v>
      </c>
      <c r="G174">
        <f t="shared" si="2"/>
        <v>-2303.7613333333329</v>
      </c>
    </row>
    <row r="175" spans="1:7" x14ac:dyDescent="0.25">
      <c r="A175" t="s">
        <v>202</v>
      </c>
      <c r="B175">
        <v>-101.536666666667</v>
      </c>
      <c r="C175">
        <v>-19.97</v>
      </c>
      <c r="D175">
        <v>-1390.17</v>
      </c>
      <c r="E175">
        <v>-841.81200000000001</v>
      </c>
      <c r="F175">
        <v>0</v>
      </c>
      <c r="G175">
        <f t="shared" si="2"/>
        <v>-2353.4886666666671</v>
      </c>
    </row>
    <row r="176" spans="1:7" x14ac:dyDescent="0.25">
      <c r="A176" t="s">
        <v>203</v>
      </c>
      <c r="B176">
        <v>-103.98666666666701</v>
      </c>
      <c r="C176">
        <v>-20.23</v>
      </c>
      <c r="D176">
        <v>-1415.3219999999999</v>
      </c>
      <c r="E176">
        <v>-848.52599999999995</v>
      </c>
      <c r="F176">
        <v>0</v>
      </c>
      <c r="G176">
        <f t="shared" si="2"/>
        <v>-2388.0646666666667</v>
      </c>
    </row>
    <row r="177" spans="1:7" x14ac:dyDescent="0.25">
      <c r="A177" t="s">
        <v>204</v>
      </c>
      <c r="B177">
        <v>-106.273333333333</v>
      </c>
      <c r="C177">
        <v>-20.363333333333301</v>
      </c>
      <c r="D177">
        <v>-1443.18</v>
      </c>
      <c r="E177">
        <v>-854.33399999999995</v>
      </c>
      <c r="F177">
        <v>0</v>
      </c>
      <c r="G177">
        <f t="shared" si="2"/>
        <v>-2424.1506666666664</v>
      </c>
    </row>
    <row r="178" spans="1:7" x14ac:dyDescent="0.25">
      <c r="A178" t="s">
        <v>205</v>
      </c>
      <c r="B178">
        <v>-109.89</v>
      </c>
      <c r="C178">
        <v>-20.59</v>
      </c>
      <c r="D178">
        <v>-1476.588</v>
      </c>
      <c r="E178">
        <v>-862.42200000000003</v>
      </c>
      <c r="F178">
        <v>0</v>
      </c>
      <c r="G178">
        <f t="shared" si="2"/>
        <v>-2469.4899999999998</v>
      </c>
    </row>
    <row r="179" spans="1:7" x14ac:dyDescent="0.25">
      <c r="A179" t="s">
        <v>206</v>
      </c>
      <c r="B179">
        <v>-114.283333333333</v>
      </c>
      <c r="C179">
        <v>-20.773333333333301</v>
      </c>
      <c r="D179">
        <v>-1509.444</v>
      </c>
      <c r="E179">
        <v>-871.42200000000003</v>
      </c>
      <c r="F179">
        <v>0</v>
      </c>
      <c r="G179">
        <f t="shared" si="2"/>
        <v>-2515.9226666666664</v>
      </c>
    </row>
    <row r="180" spans="1:7" x14ac:dyDescent="0.25">
      <c r="A180" t="s">
        <v>207</v>
      </c>
      <c r="B180">
        <v>-118.54666666666699</v>
      </c>
      <c r="C180">
        <v>-21.13</v>
      </c>
      <c r="D180">
        <v>-1541.8620000000001</v>
      </c>
      <c r="E180">
        <v>-881.79600000000005</v>
      </c>
      <c r="F180">
        <v>0</v>
      </c>
      <c r="G180">
        <f t="shared" si="2"/>
        <v>-2563.3346666666671</v>
      </c>
    </row>
    <row r="181" spans="1:7" x14ac:dyDescent="0.25">
      <c r="A181" t="s">
        <v>208</v>
      </c>
      <c r="B181">
        <v>-121.7</v>
      </c>
      <c r="C181">
        <v>-21.4233333333333</v>
      </c>
      <c r="D181">
        <v>-1574.1780000000001</v>
      </c>
      <c r="E181">
        <v>-891.69</v>
      </c>
      <c r="F181">
        <v>0</v>
      </c>
      <c r="G181">
        <f t="shared" si="2"/>
        <v>-2608.9913333333334</v>
      </c>
    </row>
    <row r="182" spans="1:7" x14ac:dyDescent="0.25">
      <c r="A182" t="s">
        <v>209</v>
      </c>
      <c r="B182">
        <v>-124.496666666667</v>
      </c>
      <c r="C182">
        <v>-21.6933333333333</v>
      </c>
      <c r="D182">
        <v>-1603.182</v>
      </c>
      <c r="E182">
        <v>-898.00800000000004</v>
      </c>
      <c r="F182">
        <v>0</v>
      </c>
      <c r="G182">
        <f t="shared" si="2"/>
        <v>-2647.38</v>
      </c>
    </row>
    <row r="183" spans="1:7" x14ac:dyDescent="0.25">
      <c r="A183" t="s">
        <v>210</v>
      </c>
      <c r="B183">
        <v>-127.003333333333</v>
      </c>
      <c r="C183">
        <v>-21.963333333333299</v>
      </c>
      <c r="D183">
        <v>-1631.22</v>
      </c>
      <c r="E183">
        <v>-905.928</v>
      </c>
      <c r="F183">
        <v>0</v>
      </c>
      <c r="G183">
        <f t="shared" si="2"/>
        <v>-2686.1146666666664</v>
      </c>
    </row>
    <row r="184" spans="1:7" x14ac:dyDescent="0.25">
      <c r="A184" t="s">
        <v>211</v>
      </c>
      <c r="B184">
        <v>-128.46666666666701</v>
      </c>
      <c r="C184">
        <v>-22.08</v>
      </c>
      <c r="D184">
        <v>-1655.0519999999999</v>
      </c>
      <c r="E184">
        <v>-914.71799999999996</v>
      </c>
      <c r="F184">
        <v>0</v>
      </c>
      <c r="G184">
        <f t="shared" si="2"/>
        <v>-2720.3166666666671</v>
      </c>
    </row>
    <row r="185" spans="1:7" x14ac:dyDescent="0.25">
      <c r="A185" t="s">
        <v>212</v>
      </c>
      <c r="B185">
        <v>-128.95666666666699</v>
      </c>
      <c r="C185">
        <v>-22.14</v>
      </c>
      <c r="D185">
        <v>-1677.492</v>
      </c>
      <c r="E185">
        <v>-923.13</v>
      </c>
      <c r="F185">
        <v>0</v>
      </c>
      <c r="G185">
        <f t="shared" si="2"/>
        <v>-2751.7186666666671</v>
      </c>
    </row>
    <row r="186" spans="1:7" x14ac:dyDescent="0.25">
      <c r="A186" t="s">
        <v>213</v>
      </c>
      <c r="B186">
        <v>-129.38333333333301</v>
      </c>
      <c r="C186">
        <v>-22.163333333333298</v>
      </c>
      <c r="D186">
        <v>-1692.2940000000001</v>
      </c>
      <c r="E186">
        <v>-929.34</v>
      </c>
      <c r="F186">
        <v>0</v>
      </c>
      <c r="G186">
        <f t="shared" si="2"/>
        <v>-2773.1806666666666</v>
      </c>
    </row>
    <row r="187" spans="1:7" x14ac:dyDescent="0.25">
      <c r="A187" t="s">
        <v>214</v>
      </c>
      <c r="B187">
        <v>-130.11000000000001</v>
      </c>
      <c r="C187">
        <v>-22.1</v>
      </c>
      <c r="D187">
        <v>-1705.8</v>
      </c>
      <c r="E187">
        <v>-935.96400000000006</v>
      </c>
      <c r="F187">
        <v>0</v>
      </c>
      <c r="G187">
        <f t="shared" si="2"/>
        <v>-2793.9740000000002</v>
      </c>
    </row>
    <row r="188" spans="1:7" x14ac:dyDescent="0.25">
      <c r="A188" t="s">
        <v>215</v>
      </c>
      <c r="B188">
        <v>-130.84333333333299</v>
      </c>
      <c r="C188">
        <v>-22.086666666666599</v>
      </c>
      <c r="D188">
        <v>-1721.778</v>
      </c>
      <c r="E188">
        <v>-945.54600000000005</v>
      </c>
      <c r="F188">
        <v>0</v>
      </c>
      <c r="G188">
        <f t="shared" si="2"/>
        <v>-2820.2539999999999</v>
      </c>
    </row>
    <row r="189" spans="1:7" x14ac:dyDescent="0.25">
      <c r="A189" t="s">
        <v>216</v>
      </c>
      <c r="B189">
        <v>-130.743333333333</v>
      </c>
      <c r="C189">
        <v>-22.08</v>
      </c>
      <c r="D189">
        <v>-1738.2</v>
      </c>
      <c r="E189">
        <v>-953.88</v>
      </c>
      <c r="F189">
        <v>0</v>
      </c>
      <c r="G189">
        <f t="shared" si="2"/>
        <v>-2844.9033333333332</v>
      </c>
    </row>
    <row r="190" spans="1:7" x14ac:dyDescent="0.25">
      <c r="A190" t="s">
        <v>217</v>
      </c>
      <c r="B190">
        <v>-126.556666666667</v>
      </c>
      <c r="C190">
        <v>-22.0766666666666</v>
      </c>
      <c r="D190">
        <v>-1750.002</v>
      </c>
      <c r="E190">
        <v>-962.96400000000006</v>
      </c>
      <c r="F190">
        <v>0</v>
      </c>
      <c r="G190">
        <f t="shared" si="2"/>
        <v>-2861.5993333333336</v>
      </c>
    </row>
    <row r="191" spans="1:7" x14ac:dyDescent="0.25">
      <c r="A191" t="s">
        <v>218</v>
      </c>
      <c r="B191">
        <v>-122.113333333333</v>
      </c>
      <c r="C191">
        <v>-22.0266666666666</v>
      </c>
      <c r="D191">
        <v>-1762.098</v>
      </c>
      <c r="E191">
        <v>-970.03200000000004</v>
      </c>
      <c r="F191">
        <v>0</v>
      </c>
      <c r="G191">
        <f t="shared" si="2"/>
        <v>-2876.2699999999995</v>
      </c>
    </row>
    <row r="192" spans="1:7" x14ac:dyDescent="0.25">
      <c r="A192" t="s">
        <v>219</v>
      </c>
      <c r="B192">
        <v>-119.176666666667</v>
      </c>
      <c r="C192">
        <v>-21.93</v>
      </c>
      <c r="D192">
        <v>-1776.7860000000001</v>
      </c>
      <c r="E192">
        <v>-979.96799999999996</v>
      </c>
      <c r="F192">
        <v>0</v>
      </c>
      <c r="G192">
        <f t="shared" si="2"/>
        <v>-2897.8606666666669</v>
      </c>
    </row>
    <row r="193" spans="1:7" x14ac:dyDescent="0.25">
      <c r="A193" t="s">
        <v>220</v>
      </c>
      <c r="B193">
        <v>-116.17</v>
      </c>
      <c r="C193">
        <v>-21.82</v>
      </c>
      <c r="D193">
        <v>-1793.52</v>
      </c>
      <c r="E193">
        <v>-996.50400000000002</v>
      </c>
      <c r="F193">
        <v>0</v>
      </c>
      <c r="G193">
        <f t="shared" si="2"/>
        <v>-2928.0140000000001</v>
      </c>
    </row>
    <row r="194" spans="1:7" x14ac:dyDescent="0.25">
      <c r="A194" t="s">
        <v>221</v>
      </c>
      <c r="B194">
        <v>-111.84</v>
      </c>
      <c r="C194">
        <v>-21.74</v>
      </c>
      <c r="D194">
        <v>-1807.32</v>
      </c>
      <c r="E194">
        <v>-1012.836</v>
      </c>
      <c r="F194">
        <v>0</v>
      </c>
      <c r="G194">
        <f t="shared" si="2"/>
        <v>-2953.7359999999999</v>
      </c>
    </row>
    <row r="195" spans="1:7" x14ac:dyDescent="0.25">
      <c r="A195" t="s">
        <v>222</v>
      </c>
      <c r="B195">
        <v>-107.786666666667</v>
      </c>
      <c r="C195">
        <v>-21.8333333333333</v>
      </c>
      <c r="D195">
        <v>-1820.52</v>
      </c>
      <c r="E195">
        <v>-1023.1319999999999</v>
      </c>
      <c r="F195">
        <v>0</v>
      </c>
      <c r="G195">
        <f t="shared" ref="G195:G258" si="3">SUM(B195:F195)</f>
        <v>-2973.2720000000004</v>
      </c>
    </row>
    <row r="196" spans="1:7" x14ac:dyDescent="0.25">
      <c r="A196" t="s">
        <v>223</v>
      </c>
      <c r="B196">
        <v>-104.48</v>
      </c>
      <c r="C196">
        <v>-22.033333333333299</v>
      </c>
      <c r="D196">
        <v>-1838.046</v>
      </c>
      <c r="E196">
        <v>-1033.4760000000001</v>
      </c>
      <c r="F196">
        <v>0</v>
      </c>
      <c r="G196">
        <f t="shared" si="3"/>
        <v>-2998.0353333333333</v>
      </c>
    </row>
    <row r="197" spans="1:7" x14ac:dyDescent="0.25">
      <c r="A197" t="s">
        <v>224</v>
      </c>
      <c r="B197">
        <v>-102.283333333333</v>
      </c>
      <c r="C197">
        <v>-22.363333333333301</v>
      </c>
      <c r="D197">
        <v>-1855.9380000000001</v>
      </c>
      <c r="E197">
        <v>-1045.194</v>
      </c>
      <c r="F197">
        <v>0</v>
      </c>
      <c r="G197">
        <f t="shared" si="3"/>
        <v>-3025.7786666666661</v>
      </c>
    </row>
    <row r="198" spans="1:7" x14ac:dyDescent="0.25">
      <c r="A198" t="s">
        <v>225</v>
      </c>
      <c r="B198">
        <v>-98.503333333333202</v>
      </c>
      <c r="C198">
        <v>-22.98</v>
      </c>
      <c r="D198">
        <v>-1879.44</v>
      </c>
      <c r="E198">
        <v>-1058.4480000000001</v>
      </c>
      <c r="F198">
        <v>0</v>
      </c>
      <c r="G198">
        <f t="shared" si="3"/>
        <v>-3059.3713333333335</v>
      </c>
    </row>
    <row r="199" spans="1:7" x14ac:dyDescent="0.25">
      <c r="A199" t="s">
        <v>226</v>
      </c>
      <c r="B199">
        <v>-94.866666666666603</v>
      </c>
      <c r="C199">
        <v>-23.793333333333301</v>
      </c>
      <c r="D199">
        <v>-1899.588</v>
      </c>
      <c r="E199">
        <v>-1080.1379999999999</v>
      </c>
      <c r="F199">
        <v>0</v>
      </c>
      <c r="G199">
        <f t="shared" si="3"/>
        <v>-3098.3859999999995</v>
      </c>
    </row>
    <row r="200" spans="1:7" x14ac:dyDescent="0.25">
      <c r="A200" t="s">
        <v>227</v>
      </c>
      <c r="B200">
        <v>-91.009999999999906</v>
      </c>
      <c r="C200">
        <v>-24.5</v>
      </c>
      <c r="D200">
        <v>-1916.136</v>
      </c>
      <c r="E200">
        <v>-1096.116</v>
      </c>
      <c r="F200">
        <v>0</v>
      </c>
      <c r="G200">
        <f t="shared" si="3"/>
        <v>-3127.7619999999997</v>
      </c>
    </row>
    <row r="201" spans="1:7" x14ac:dyDescent="0.25">
      <c r="A201" t="s">
        <v>228</v>
      </c>
      <c r="B201">
        <v>-88.766666666666595</v>
      </c>
      <c r="C201">
        <v>-25.036666666666601</v>
      </c>
      <c r="D201">
        <v>-1936.182</v>
      </c>
      <c r="E201">
        <v>-1102.848</v>
      </c>
      <c r="F201">
        <v>0</v>
      </c>
      <c r="G201">
        <f t="shared" si="3"/>
        <v>-3152.833333333333</v>
      </c>
    </row>
    <row r="202" spans="1:7" x14ac:dyDescent="0.25">
      <c r="A202" t="s">
        <v>229</v>
      </c>
      <c r="B202">
        <v>-88.089999999999904</v>
      </c>
      <c r="C202">
        <v>-25.35</v>
      </c>
      <c r="D202">
        <v>-1961.49</v>
      </c>
      <c r="E202">
        <v>-1109.5139999999999</v>
      </c>
      <c r="F202">
        <v>0</v>
      </c>
      <c r="G202">
        <f t="shared" si="3"/>
        <v>-3184.4439999999995</v>
      </c>
    </row>
    <row r="203" spans="1:7" x14ac:dyDescent="0.25">
      <c r="A203" t="s">
        <v>230</v>
      </c>
      <c r="B203">
        <v>-87.219999999999899</v>
      </c>
      <c r="C203">
        <v>-25.77</v>
      </c>
      <c r="D203">
        <v>-1951.0139999999999</v>
      </c>
      <c r="E203">
        <v>-1106.25</v>
      </c>
      <c r="F203">
        <v>0</v>
      </c>
      <c r="G203">
        <f t="shared" si="3"/>
        <v>-3170.2539999999999</v>
      </c>
    </row>
    <row r="204" spans="1:7" x14ac:dyDescent="0.25">
      <c r="A204" t="s">
        <v>231</v>
      </c>
      <c r="B204">
        <v>-87.789999999999907</v>
      </c>
      <c r="C204">
        <v>-26.68</v>
      </c>
      <c r="D204">
        <v>-1957.1279999999999</v>
      </c>
      <c r="E204">
        <v>-1116.828</v>
      </c>
      <c r="F204">
        <v>0</v>
      </c>
      <c r="G204">
        <f t="shared" si="3"/>
        <v>-3188.4259999999999</v>
      </c>
    </row>
    <row r="205" spans="1:7" x14ac:dyDescent="0.25">
      <c r="A205" t="s">
        <v>232</v>
      </c>
      <c r="B205">
        <v>-88.083333333333201</v>
      </c>
      <c r="C205">
        <v>-27.61</v>
      </c>
      <c r="D205">
        <v>-1995.8520000000001</v>
      </c>
      <c r="E205">
        <v>-1137.1020000000001</v>
      </c>
      <c r="F205">
        <v>0</v>
      </c>
      <c r="G205">
        <f t="shared" si="3"/>
        <v>-3248.6473333333333</v>
      </c>
    </row>
    <row r="206" spans="1:7" x14ac:dyDescent="0.25">
      <c r="A206" t="s">
        <v>233</v>
      </c>
      <c r="B206">
        <v>-90.563333333333205</v>
      </c>
      <c r="C206">
        <v>-28.55</v>
      </c>
      <c r="D206">
        <v>-2038.1279999999999</v>
      </c>
      <c r="E206">
        <v>-1154.1120000000001</v>
      </c>
      <c r="F206">
        <v>0</v>
      </c>
      <c r="G206">
        <f t="shared" si="3"/>
        <v>-3311.353333333333</v>
      </c>
    </row>
    <row r="207" spans="1:7" x14ac:dyDescent="0.25">
      <c r="A207" t="s">
        <v>234</v>
      </c>
      <c r="B207">
        <v>-94.389999999999901</v>
      </c>
      <c r="C207">
        <v>-29.66</v>
      </c>
      <c r="D207">
        <v>-2088.9659999999999</v>
      </c>
      <c r="E207">
        <v>-1178.19</v>
      </c>
      <c r="F207">
        <v>0</v>
      </c>
      <c r="G207">
        <f t="shared" si="3"/>
        <v>-3391.2059999999997</v>
      </c>
    </row>
    <row r="208" spans="1:7" x14ac:dyDescent="0.25">
      <c r="A208" t="s">
        <v>235</v>
      </c>
      <c r="B208">
        <v>-98.356666666666598</v>
      </c>
      <c r="C208">
        <v>-31.5833333333333</v>
      </c>
      <c r="D208">
        <v>-2143.4340000000002</v>
      </c>
      <c r="E208">
        <v>-1200.096</v>
      </c>
      <c r="F208">
        <v>0</v>
      </c>
      <c r="G208">
        <f t="shared" si="3"/>
        <v>-3473.4700000000003</v>
      </c>
    </row>
    <row r="209" spans="1:7" x14ac:dyDescent="0.25">
      <c r="A209" t="s">
        <v>236</v>
      </c>
      <c r="B209">
        <v>-102.63</v>
      </c>
      <c r="C209">
        <v>-35.066666666666599</v>
      </c>
      <c r="D209">
        <v>-2200.9679999999998</v>
      </c>
      <c r="E209">
        <v>-1223.28</v>
      </c>
      <c r="F209">
        <v>0</v>
      </c>
      <c r="G209">
        <f t="shared" si="3"/>
        <v>-3561.9446666666663</v>
      </c>
    </row>
    <row r="210" spans="1:7" x14ac:dyDescent="0.25">
      <c r="A210" t="s">
        <v>237</v>
      </c>
      <c r="B210">
        <v>-108.70333333333301</v>
      </c>
      <c r="C210">
        <v>-38.366666666666603</v>
      </c>
      <c r="D210">
        <v>-2296.1219999999998</v>
      </c>
      <c r="E210">
        <v>-1256.136</v>
      </c>
      <c r="F210">
        <v>0</v>
      </c>
      <c r="G210">
        <f t="shared" si="3"/>
        <v>-3699.3279999999995</v>
      </c>
    </row>
    <row r="211" spans="1:7" x14ac:dyDescent="0.25">
      <c r="A211" t="s">
        <v>238</v>
      </c>
      <c r="B211">
        <v>-115.753333333333</v>
      </c>
      <c r="C211">
        <v>-41.06</v>
      </c>
      <c r="D211">
        <v>-2402.6819999999998</v>
      </c>
      <c r="E211">
        <v>-1299.702</v>
      </c>
      <c r="F211">
        <v>0</v>
      </c>
      <c r="G211">
        <f t="shared" si="3"/>
        <v>-3859.1973333333326</v>
      </c>
    </row>
    <row r="212" spans="1:7" x14ac:dyDescent="0.25">
      <c r="A212" t="s">
        <v>239</v>
      </c>
      <c r="B212">
        <v>-122.26333333333299</v>
      </c>
      <c r="C212">
        <v>-43.893333333333302</v>
      </c>
      <c r="D212">
        <v>-2481.7199999999998</v>
      </c>
      <c r="E212">
        <v>-1321.7760000000001</v>
      </c>
      <c r="F212">
        <v>4.7396187820222604</v>
      </c>
      <c r="G212">
        <f t="shared" si="3"/>
        <v>-3964.9130478846437</v>
      </c>
    </row>
    <row r="213" spans="1:7" x14ac:dyDescent="0.25">
      <c r="A213" t="s">
        <v>240</v>
      </c>
      <c r="B213">
        <v>-128.09666666666701</v>
      </c>
      <c r="C213">
        <v>-46.956666666666599</v>
      </c>
      <c r="D213">
        <v>-2546.1419999999998</v>
      </c>
      <c r="E213">
        <v>-1339.2660000000001</v>
      </c>
      <c r="F213">
        <v>7.9776986848321796</v>
      </c>
      <c r="G213">
        <f t="shared" si="3"/>
        <v>-4052.4836346485013</v>
      </c>
    </row>
    <row r="214" spans="1:7" x14ac:dyDescent="0.25">
      <c r="A214" t="s">
        <v>241</v>
      </c>
      <c r="B214">
        <v>-136.19</v>
      </c>
      <c r="C214">
        <v>-50.0966666666666</v>
      </c>
      <c r="D214">
        <v>-2559.0120000000002</v>
      </c>
      <c r="E214">
        <v>-1356.6179999999999</v>
      </c>
      <c r="F214">
        <v>30.340947133777998</v>
      </c>
      <c r="G214">
        <f t="shared" si="3"/>
        <v>-4071.5757195328879</v>
      </c>
    </row>
    <row r="215" spans="1:7" x14ac:dyDescent="0.25">
      <c r="A215" t="s">
        <v>242</v>
      </c>
      <c r="B215">
        <v>-143.85</v>
      </c>
      <c r="C215">
        <v>-53.296666666666603</v>
      </c>
      <c r="D215">
        <v>-2566.0259999999998</v>
      </c>
      <c r="E215">
        <v>-1367.6759999999999</v>
      </c>
      <c r="F215">
        <v>46.2453234375524</v>
      </c>
      <c r="G215">
        <f t="shared" si="3"/>
        <v>-4084.6033432291142</v>
      </c>
    </row>
    <row r="216" spans="1:7" x14ac:dyDescent="0.25">
      <c r="A216" t="s">
        <v>243</v>
      </c>
      <c r="B216">
        <v>-150.29333333333301</v>
      </c>
      <c r="C216">
        <v>-56.1099999999999</v>
      </c>
      <c r="D216">
        <v>-2589.2939999999999</v>
      </c>
      <c r="E216">
        <v>-1383.7260000000001</v>
      </c>
      <c r="F216">
        <v>62.071265434561802</v>
      </c>
      <c r="G216">
        <f t="shared" si="3"/>
        <v>-4117.3520678987707</v>
      </c>
    </row>
    <row r="217" spans="1:7" x14ac:dyDescent="0.25">
      <c r="A217" t="s">
        <v>244</v>
      </c>
      <c r="B217">
        <v>-157.41333333333299</v>
      </c>
      <c r="C217">
        <v>-58.926666666666598</v>
      </c>
      <c r="D217">
        <v>-2608.23</v>
      </c>
      <c r="E217">
        <v>-1398.45</v>
      </c>
      <c r="F217">
        <v>68.312190099849303</v>
      </c>
      <c r="G217">
        <f t="shared" si="3"/>
        <v>-4154.7078099001501</v>
      </c>
    </row>
    <row r="218" spans="1:7" x14ac:dyDescent="0.25">
      <c r="A218" t="s">
        <v>245</v>
      </c>
      <c r="B218">
        <v>-163.08000000000001</v>
      </c>
      <c r="C218">
        <v>-61.836666666666602</v>
      </c>
      <c r="D218">
        <v>-2614.0320000000002</v>
      </c>
      <c r="E218">
        <v>-1407.72</v>
      </c>
      <c r="F218">
        <v>78.014538004655293</v>
      </c>
      <c r="G218">
        <f t="shared" si="3"/>
        <v>-4168.6541286620113</v>
      </c>
    </row>
    <row r="219" spans="1:7" x14ac:dyDescent="0.25">
      <c r="A219" t="s">
        <v>246</v>
      </c>
      <c r="B219">
        <v>-168.06333333333299</v>
      </c>
      <c r="C219">
        <v>-64.179999999999893</v>
      </c>
      <c r="D219">
        <v>-2618.0819999999999</v>
      </c>
      <c r="E219">
        <v>-1416.0239999999999</v>
      </c>
      <c r="F219">
        <v>85.438721583871398</v>
      </c>
      <c r="G219">
        <f t="shared" si="3"/>
        <v>-4180.9106117494612</v>
      </c>
    </row>
    <row r="220" spans="1:7" x14ac:dyDescent="0.25">
      <c r="A220" t="s">
        <v>247</v>
      </c>
      <c r="B220">
        <v>-173.016666666666</v>
      </c>
      <c r="C220">
        <v>-65.623333333333207</v>
      </c>
      <c r="D220">
        <v>-2617.5300000000002</v>
      </c>
      <c r="E220">
        <v>-1432.356</v>
      </c>
      <c r="F220">
        <v>79.629002831748707</v>
      </c>
      <c r="G220">
        <f t="shared" si="3"/>
        <v>-4208.89699716825</v>
      </c>
    </row>
    <row r="221" spans="1:7" x14ac:dyDescent="0.25">
      <c r="A221" t="s">
        <v>248</v>
      </c>
      <c r="B221">
        <v>-178.064425171945</v>
      </c>
      <c r="C221">
        <v>-65.556936936936907</v>
      </c>
      <c r="D221">
        <v>-2622.30240777273</v>
      </c>
      <c r="E221">
        <v>-1447.4820615624801</v>
      </c>
      <c r="F221">
        <v>71.179167218325304</v>
      </c>
      <c r="G221">
        <f t="shared" si="3"/>
        <v>-4242.2266642257664</v>
      </c>
    </row>
    <row r="222" spans="1:7" x14ac:dyDescent="0.25">
      <c r="A222" t="s">
        <v>249</v>
      </c>
      <c r="B222">
        <v>-182.94775481956199</v>
      </c>
      <c r="C222">
        <v>-65.415282555282502</v>
      </c>
      <c r="D222">
        <v>-2662.2266307310801</v>
      </c>
      <c r="E222">
        <v>-1464.5350417350901</v>
      </c>
      <c r="F222">
        <v>73.980636292422602</v>
      </c>
      <c r="G222">
        <f t="shared" si="3"/>
        <v>-4301.1440735485921</v>
      </c>
    </row>
    <row r="223" spans="1:7" x14ac:dyDescent="0.25">
      <c r="A223" t="s">
        <v>250</v>
      </c>
      <c r="B223">
        <v>-187.15838796842499</v>
      </c>
      <c r="C223">
        <v>-65.711334971334907</v>
      </c>
      <c r="D223">
        <v>-2701.5867550206299</v>
      </c>
      <c r="E223">
        <v>-1483.1952409795999</v>
      </c>
      <c r="F223">
        <v>88.394442804062294</v>
      </c>
      <c r="G223">
        <f t="shared" si="3"/>
        <v>-4349.257276135927</v>
      </c>
    </row>
    <row r="224" spans="1:7" x14ac:dyDescent="0.25">
      <c r="A224" t="s">
        <v>251</v>
      </c>
      <c r="B224">
        <v>-192.46199600308299</v>
      </c>
      <c r="C224">
        <v>-65.962137592137495</v>
      </c>
      <c r="D224">
        <v>-2732.0467253123402</v>
      </c>
      <c r="E224">
        <v>-1500.9165001229401</v>
      </c>
      <c r="F224">
        <v>103.08351069330899</v>
      </c>
      <c r="G224">
        <f t="shared" si="3"/>
        <v>-4388.303848337192</v>
      </c>
    </row>
    <row r="225" spans="1:7" x14ac:dyDescent="0.25">
      <c r="A225" t="s">
        <v>252</v>
      </c>
      <c r="B225">
        <v>-197.49332893175401</v>
      </c>
      <c r="C225">
        <v>-66.1068222768222</v>
      </c>
      <c r="D225">
        <v>-2761.7500624175</v>
      </c>
      <c r="E225">
        <v>-1518.2332651778299</v>
      </c>
      <c r="F225">
        <v>109.65876198766399</v>
      </c>
      <c r="G225">
        <f t="shared" si="3"/>
        <v>-4433.9247168162428</v>
      </c>
    </row>
    <row r="226" spans="1:7" x14ac:dyDescent="0.25">
      <c r="A226" t="s">
        <v>253</v>
      </c>
      <c r="B226">
        <v>-201.49643441781001</v>
      </c>
      <c r="C226">
        <v>-66.374889434889397</v>
      </c>
      <c r="D226">
        <v>-2820.0814822576099</v>
      </c>
      <c r="E226">
        <v>-1535.8995592997601</v>
      </c>
      <c r="F226">
        <v>134.709036355557</v>
      </c>
      <c r="G226">
        <f t="shared" si="3"/>
        <v>-4489.1433290545119</v>
      </c>
    </row>
    <row r="227" spans="1:7" x14ac:dyDescent="0.25">
      <c r="A227" t="s">
        <v>254</v>
      </c>
      <c r="B227">
        <v>-205.54868904419999</v>
      </c>
      <c r="C227">
        <v>-66.530597870597802</v>
      </c>
      <c r="D227">
        <v>-2878.8814250413002</v>
      </c>
      <c r="E227">
        <v>-1552.40165261723</v>
      </c>
      <c r="F227">
        <v>155.20684462483899</v>
      </c>
      <c r="G227">
        <f t="shared" si="3"/>
        <v>-4548.1555199484892</v>
      </c>
    </row>
    <row r="228" spans="1:7" x14ac:dyDescent="0.25">
      <c r="A228" t="s">
        <v>255</v>
      </c>
      <c r="B228">
        <v>-208.73746500739</v>
      </c>
      <c r="C228">
        <v>-66.564070434070302</v>
      </c>
      <c r="D228">
        <v>-2919.61668534197</v>
      </c>
      <c r="E228">
        <v>-1567.91395716169</v>
      </c>
      <c r="F228">
        <v>162.82034425593901</v>
      </c>
      <c r="G228">
        <f t="shared" si="3"/>
        <v>-4600.011833689181</v>
      </c>
    </row>
    <row r="229" spans="1:7" x14ac:dyDescent="0.25">
      <c r="A229" t="s">
        <v>256</v>
      </c>
      <c r="B229">
        <v>-193.244131674057</v>
      </c>
      <c r="C229">
        <v>-61.000737100736998</v>
      </c>
      <c r="D229">
        <v>-2345.2791347654802</v>
      </c>
      <c r="E229">
        <v>-1258.14465970476</v>
      </c>
      <c r="F229">
        <v>0</v>
      </c>
      <c r="G229">
        <f t="shared" si="3"/>
        <v>-3857.6686632450337</v>
      </c>
    </row>
    <row r="230" spans="1:7" x14ac:dyDescent="0.25">
      <c r="A230" t="s">
        <v>257</v>
      </c>
      <c r="B230">
        <v>-177.91413167405699</v>
      </c>
      <c r="C230">
        <v>-55.320737100736999</v>
      </c>
      <c r="D230">
        <v>-1759.92327795459</v>
      </c>
      <c r="E230">
        <v>-945.15385016204505</v>
      </c>
      <c r="F230">
        <v>0</v>
      </c>
      <c r="G230">
        <f t="shared" si="3"/>
        <v>-2938.3119968914289</v>
      </c>
    </row>
    <row r="231" spans="1:7" x14ac:dyDescent="0.25">
      <c r="A231" t="s">
        <v>258</v>
      </c>
      <c r="B231">
        <v>-161.46746500738999</v>
      </c>
      <c r="C231">
        <v>-49.854070434070401</v>
      </c>
      <c r="D231">
        <v>-1478.68311386662</v>
      </c>
      <c r="E231">
        <v>-791.51773514917295</v>
      </c>
      <c r="F231">
        <v>0</v>
      </c>
      <c r="G231">
        <f t="shared" si="3"/>
        <v>-2481.5223844572533</v>
      </c>
    </row>
    <row r="232" spans="1:7" x14ac:dyDescent="0.25">
      <c r="A232" t="s">
        <v>259</v>
      </c>
      <c r="B232">
        <v>-145.03079834072301</v>
      </c>
      <c r="C232">
        <v>-44.434070434070399</v>
      </c>
      <c r="D232">
        <v>-1196.01807298118</v>
      </c>
      <c r="E232">
        <v>-636.26136053435005</v>
      </c>
      <c r="F232">
        <v>0</v>
      </c>
      <c r="G232">
        <f t="shared" si="3"/>
        <v>-2021.7443022903235</v>
      </c>
    </row>
    <row r="233" spans="1:7" x14ac:dyDescent="0.25">
      <c r="A233" t="s">
        <v>260</v>
      </c>
      <c r="B233">
        <v>-128.05303983544499</v>
      </c>
      <c r="C233">
        <v>-38.897133497133503</v>
      </c>
      <c r="D233">
        <v>-911.91532238462196</v>
      </c>
      <c r="E233">
        <v>-479.40892050046602</v>
      </c>
      <c r="F233">
        <v>0</v>
      </c>
      <c r="G233">
        <f t="shared" si="3"/>
        <v>-1558.2744162176664</v>
      </c>
    </row>
    <row r="234" spans="1:7" x14ac:dyDescent="0.25">
      <c r="A234" t="s">
        <v>261</v>
      </c>
      <c r="B234">
        <v>-110.51637685449499</v>
      </c>
      <c r="C234">
        <v>-33.345454545454501</v>
      </c>
      <c r="D234">
        <v>-609.49509202184595</v>
      </c>
      <c r="E234">
        <v>-321.08858613209298</v>
      </c>
      <c r="F234">
        <v>0</v>
      </c>
      <c r="G234">
        <f t="shared" si="3"/>
        <v>-1074.4455095538885</v>
      </c>
    </row>
    <row r="235" spans="1:7" x14ac:dyDescent="0.25">
      <c r="A235" t="s">
        <v>262</v>
      </c>
      <c r="B235">
        <v>-92.402410372298405</v>
      </c>
      <c r="C235">
        <v>-27.796068796068798</v>
      </c>
      <c r="D235">
        <v>-305.527745331723</v>
      </c>
      <c r="E235">
        <v>-161.24131945641301</v>
      </c>
      <c r="F235">
        <v>0</v>
      </c>
      <c r="G235">
        <f t="shared" si="3"/>
        <v>-586.96754395650328</v>
      </c>
    </row>
    <row r="236" spans="1:7" x14ac:dyDescent="0.25">
      <c r="A236" t="s">
        <v>263</v>
      </c>
      <c r="B236">
        <v>-73.692135670973997</v>
      </c>
      <c r="C236">
        <v>-22.241932841932801</v>
      </c>
      <c r="D236">
        <v>0</v>
      </c>
      <c r="E236">
        <v>0</v>
      </c>
      <c r="F236">
        <v>0</v>
      </c>
      <c r="G236">
        <f t="shared" si="3"/>
        <v>-95.934068512906805</v>
      </c>
    </row>
    <row r="237" spans="1:7" x14ac:dyDescent="0.25">
      <c r="A237" t="s">
        <v>264</v>
      </c>
      <c r="B237">
        <v>-55.097469408969502</v>
      </c>
      <c r="C237">
        <v>-16.690581490581501</v>
      </c>
      <c r="D237">
        <v>0</v>
      </c>
      <c r="E237">
        <v>0</v>
      </c>
      <c r="F237">
        <v>0</v>
      </c>
      <c r="G237">
        <f t="shared" si="3"/>
        <v>-71.788050899550996</v>
      </c>
    </row>
    <row r="238" spans="1:7" x14ac:dyDescent="0.25">
      <c r="A238" t="s">
        <v>265</v>
      </c>
      <c r="B238">
        <v>-36.617697256246799</v>
      </c>
      <c r="C238">
        <v>-11.132514332514299</v>
      </c>
      <c r="D238">
        <v>0</v>
      </c>
      <c r="E238">
        <v>0</v>
      </c>
      <c r="F238">
        <v>0</v>
      </c>
      <c r="G238">
        <f t="shared" si="3"/>
        <v>-47.750211588761097</v>
      </c>
    </row>
    <row r="239" spans="1:7" x14ac:dyDescent="0.25">
      <c r="A239" t="s">
        <v>266</v>
      </c>
      <c r="B239">
        <v>-18.252109296523301</v>
      </c>
      <c r="C239">
        <v>-5.5634725634725601</v>
      </c>
      <c r="D239">
        <v>0</v>
      </c>
      <c r="E239">
        <v>0</v>
      </c>
      <c r="F239">
        <v>0</v>
      </c>
      <c r="G239">
        <f t="shared" si="3"/>
        <v>-23.815581859995859</v>
      </c>
    </row>
    <row r="240" spans="1:7" x14ac:dyDescent="0.25">
      <c r="A240" t="s">
        <v>267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f t="shared" si="3"/>
        <v>0</v>
      </c>
    </row>
    <row r="241" spans="1:7" x14ac:dyDescent="0.25">
      <c r="A241" t="s">
        <v>268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f t="shared" si="3"/>
        <v>0</v>
      </c>
    </row>
    <row r="242" spans="1:7" x14ac:dyDescent="0.25">
      <c r="A242" t="s">
        <v>269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f t="shared" si="3"/>
        <v>0</v>
      </c>
    </row>
    <row r="243" spans="1:7" x14ac:dyDescent="0.25">
      <c r="A243" t="s">
        <v>270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f t="shared" si="3"/>
        <v>0</v>
      </c>
    </row>
    <row r="244" spans="1:7" x14ac:dyDescent="0.25">
      <c r="A244" t="s">
        <v>271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f t="shared" si="3"/>
        <v>0</v>
      </c>
    </row>
    <row r="245" spans="1:7" x14ac:dyDescent="0.25">
      <c r="A245" t="s">
        <v>272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f t="shared" si="3"/>
        <v>0</v>
      </c>
    </row>
    <row r="246" spans="1:7" x14ac:dyDescent="0.25">
      <c r="A246" t="s">
        <v>273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f t="shared" si="3"/>
        <v>0</v>
      </c>
    </row>
    <row r="247" spans="1:7" x14ac:dyDescent="0.25">
      <c r="A247" t="s">
        <v>274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f t="shared" si="3"/>
        <v>0</v>
      </c>
    </row>
    <row r="248" spans="1:7" x14ac:dyDescent="0.25">
      <c r="A248" t="s">
        <v>275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f t="shared" si="3"/>
        <v>0</v>
      </c>
    </row>
    <row r="249" spans="1:7" x14ac:dyDescent="0.25">
      <c r="A249" t="s">
        <v>276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f t="shared" si="3"/>
        <v>0</v>
      </c>
    </row>
    <row r="250" spans="1:7" x14ac:dyDescent="0.25">
      <c r="A250" t="s">
        <v>277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f t="shared" si="3"/>
        <v>0</v>
      </c>
    </row>
    <row r="251" spans="1:7" x14ac:dyDescent="0.25">
      <c r="A251" t="s">
        <v>278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f t="shared" si="3"/>
        <v>0</v>
      </c>
    </row>
    <row r="252" spans="1:7" x14ac:dyDescent="0.25">
      <c r="A252" t="s">
        <v>279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f t="shared" si="3"/>
        <v>0</v>
      </c>
    </row>
    <row r="253" spans="1:7" x14ac:dyDescent="0.25">
      <c r="A253" t="s">
        <v>280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f t="shared" si="3"/>
        <v>0</v>
      </c>
    </row>
    <row r="254" spans="1:7" x14ac:dyDescent="0.25">
      <c r="A254" t="s">
        <v>281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f t="shared" si="3"/>
        <v>0</v>
      </c>
    </row>
    <row r="255" spans="1:7" x14ac:dyDescent="0.25">
      <c r="A255" t="s">
        <v>282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f t="shared" si="3"/>
        <v>0</v>
      </c>
    </row>
    <row r="256" spans="1:7" x14ac:dyDescent="0.25">
      <c r="A256" t="s">
        <v>283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f t="shared" si="3"/>
        <v>0</v>
      </c>
    </row>
    <row r="257" spans="1:7" x14ac:dyDescent="0.25">
      <c r="A257" t="s">
        <v>284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f t="shared" si="3"/>
        <v>0</v>
      </c>
    </row>
    <row r="258" spans="1:7" x14ac:dyDescent="0.25">
      <c r="A258" t="s">
        <v>285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f t="shared" si="3"/>
        <v>0</v>
      </c>
    </row>
    <row r="259" spans="1:7" x14ac:dyDescent="0.25">
      <c r="A259" t="s">
        <v>286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f t="shared" ref="G259:G260" si="4">SUM(B259:F259)</f>
        <v>0</v>
      </c>
    </row>
    <row r="260" spans="1:7" x14ac:dyDescent="0.25">
      <c r="A260" t="s">
        <v>287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7D30-D391-4DAB-BEB6-CDC32D538214}">
  <dimension ref="A1:I263"/>
  <sheetViews>
    <sheetView workbookViewId="0">
      <selection activeCell="C2" sqref="C2:C260"/>
    </sheetView>
  </sheetViews>
  <sheetFormatPr defaultRowHeight="15" x14ac:dyDescent="0.25"/>
  <cols>
    <col min="7" max="7" width="25.28515625" customWidth="1"/>
    <col min="8" max="8" width="13.28515625" customWidth="1"/>
    <col min="9" max="9" width="17.85546875" customWidth="1"/>
  </cols>
  <sheetData>
    <row r="1" spans="1:9" ht="75" x14ac:dyDescent="0.25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290</v>
      </c>
      <c r="H1" s="1" t="s">
        <v>291</v>
      </c>
      <c r="I1" s="1" t="s">
        <v>292</v>
      </c>
    </row>
    <row r="2" spans="1:9" x14ac:dyDescent="0.25">
      <c r="A2" t="s">
        <v>29</v>
      </c>
      <c r="B2">
        <v>1051.2</v>
      </c>
      <c r="C2">
        <v>8.1069361437378102E-3</v>
      </c>
      <c r="D2">
        <v>1.32039273219726E-2</v>
      </c>
      <c r="E2">
        <v>2.11423161880719E-2</v>
      </c>
      <c r="F2">
        <v>1.1057395597613699E-2</v>
      </c>
      <c r="G2" s="2">
        <v>631.70000000000005</v>
      </c>
    </row>
    <row r="3" spans="1:9" x14ac:dyDescent="0.25">
      <c r="A3" t="s">
        <v>30</v>
      </c>
      <c r="B3">
        <v>1067.4000000000001</v>
      </c>
      <c r="C3">
        <v>8.1069361437378102E-3</v>
      </c>
      <c r="D3">
        <v>1.32039273219726E-2</v>
      </c>
      <c r="E3">
        <v>2.11423161880719E-2</v>
      </c>
      <c r="F3">
        <v>1.1057395597613699E-2</v>
      </c>
      <c r="G3" s="2">
        <v>641.6</v>
      </c>
    </row>
    <row r="4" spans="1:9" x14ac:dyDescent="0.25">
      <c r="A4" t="s">
        <v>31</v>
      </c>
      <c r="B4">
        <v>1086.0999999999999</v>
      </c>
      <c r="C4">
        <v>7.8734267172859695E-3</v>
      </c>
      <c r="D4">
        <v>1.7097349075517999E-2</v>
      </c>
      <c r="E4">
        <v>1.8077873918417801E-2</v>
      </c>
      <c r="F4">
        <v>9.7665191515337001E-3</v>
      </c>
      <c r="G4" s="2">
        <v>653.5</v>
      </c>
    </row>
    <row r="5" spans="1:9" x14ac:dyDescent="0.25">
      <c r="A5" t="s">
        <v>32</v>
      </c>
      <c r="B5">
        <v>1088.5999999999999</v>
      </c>
      <c r="C5">
        <v>7.7933645067913603E-3</v>
      </c>
      <c r="D5">
        <v>1.27032798554454E-2</v>
      </c>
      <c r="E5">
        <v>1.89710122932161E-2</v>
      </c>
      <c r="F5">
        <v>1.29464510604E-2</v>
      </c>
      <c r="G5" s="2">
        <v>660.2</v>
      </c>
    </row>
    <row r="6" spans="1:9" x14ac:dyDescent="0.25">
      <c r="A6" t="s">
        <v>33</v>
      </c>
      <c r="B6">
        <v>1135.2</v>
      </c>
      <c r="C6">
        <v>8.0461039917514299E-3</v>
      </c>
      <c r="D6">
        <v>3.1684238983509E-2</v>
      </c>
      <c r="E6">
        <v>2.27137324992552E-2</v>
      </c>
      <c r="F6">
        <v>9.4987069822955999E-3</v>
      </c>
      <c r="G6" s="2">
        <v>679.2</v>
      </c>
    </row>
    <row r="7" spans="1:9" x14ac:dyDescent="0.25">
      <c r="A7" t="s">
        <v>34</v>
      </c>
      <c r="B7">
        <v>1156.3</v>
      </c>
      <c r="C7">
        <v>8.4750406400118106E-3</v>
      </c>
      <c r="D7">
        <v>1.8657303076358801E-2</v>
      </c>
      <c r="E7">
        <v>1.8058690744920902E-2</v>
      </c>
      <c r="F7">
        <v>1.1379870929602499E-2</v>
      </c>
      <c r="G7" s="2">
        <v>693.2</v>
      </c>
    </row>
    <row r="8" spans="1:9" x14ac:dyDescent="0.25">
      <c r="A8" t="s">
        <v>35</v>
      </c>
      <c r="B8">
        <v>1177.7</v>
      </c>
      <c r="C8">
        <v>8.6936047669932091E-3</v>
      </c>
      <c r="D8">
        <v>1.4508411791943201E-2</v>
      </c>
      <c r="E8">
        <v>1.4090551462699399E-2</v>
      </c>
      <c r="F8">
        <v>9.8392596200680398E-3</v>
      </c>
      <c r="G8" s="2">
        <v>705.6</v>
      </c>
    </row>
    <row r="9" spans="1:9" x14ac:dyDescent="0.25">
      <c r="A9" t="s">
        <v>36</v>
      </c>
      <c r="B9">
        <v>1190.3</v>
      </c>
      <c r="C9">
        <v>8.6366329700320304E-3</v>
      </c>
      <c r="D9">
        <v>2.0437141842892598E-2</v>
      </c>
      <c r="E9">
        <v>1.0932430526167301E-2</v>
      </c>
      <c r="F9">
        <v>6.1740304842754501E-3</v>
      </c>
      <c r="G9" s="2">
        <v>721.7</v>
      </c>
    </row>
    <row r="10" spans="1:9" x14ac:dyDescent="0.25">
      <c r="A10" t="s">
        <v>37</v>
      </c>
      <c r="B10">
        <v>1230.5999999999999</v>
      </c>
      <c r="C10">
        <v>8.3668601132196301E-3</v>
      </c>
      <c r="D10">
        <v>4.12980817016202E-2</v>
      </c>
      <c r="E10">
        <v>2.2395869671387701E-2</v>
      </c>
      <c r="F10">
        <v>1.05465004793863E-2</v>
      </c>
      <c r="G10" s="2">
        <v>738.9</v>
      </c>
    </row>
    <row r="11" spans="1:9" x14ac:dyDescent="0.25">
      <c r="A11" t="s">
        <v>38</v>
      </c>
      <c r="B11">
        <v>1266.4000000000001</v>
      </c>
      <c r="C11">
        <v>7.9090459713297995E-3</v>
      </c>
      <c r="D11">
        <v>1.01656087433781E-2</v>
      </c>
      <c r="E11">
        <v>1.18056503343797E-2</v>
      </c>
      <c r="F11">
        <v>5.78747628083498E-3</v>
      </c>
      <c r="G11" s="2">
        <v>757.4</v>
      </c>
    </row>
    <row r="12" spans="1:9" x14ac:dyDescent="0.25">
      <c r="A12" t="s">
        <v>39</v>
      </c>
      <c r="B12">
        <v>1290.5999999999999</v>
      </c>
      <c r="C12">
        <v>7.6192811602326903E-3</v>
      </c>
      <c r="D12">
        <v>8.2207313616176093E-3</v>
      </c>
      <c r="E12">
        <v>1.51750185472448E-2</v>
      </c>
      <c r="F12">
        <v>8.7727572870483998E-3</v>
      </c>
      <c r="G12" s="2">
        <v>775.8</v>
      </c>
    </row>
    <row r="13" spans="1:9" x14ac:dyDescent="0.25">
      <c r="A13" t="s">
        <v>40</v>
      </c>
      <c r="B13">
        <v>1328.9</v>
      </c>
      <c r="C13">
        <v>7.5442835538095396E-3</v>
      </c>
      <c r="D13">
        <v>2.17432052483599E-2</v>
      </c>
      <c r="E13">
        <v>1.3752325272389E-2</v>
      </c>
      <c r="F13">
        <v>8.1354030297362493E-3</v>
      </c>
      <c r="G13" s="2">
        <v>800.5</v>
      </c>
    </row>
    <row r="14" spans="1:9" x14ac:dyDescent="0.25">
      <c r="A14" t="s">
        <v>41</v>
      </c>
      <c r="B14">
        <v>1377.5</v>
      </c>
      <c r="C14">
        <v>7.7465882231155803E-3</v>
      </c>
      <c r="D14">
        <v>1.6097963676389802E-2</v>
      </c>
      <c r="E14">
        <v>1.9660528212857901E-2</v>
      </c>
      <c r="F14">
        <v>1.2104628513125E-2</v>
      </c>
      <c r="G14" s="2">
        <v>825</v>
      </c>
    </row>
    <row r="15" spans="1:9" x14ac:dyDescent="0.25">
      <c r="A15" t="s">
        <v>42</v>
      </c>
      <c r="B15">
        <v>1413.9</v>
      </c>
      <c r="C15">
        <v>8.2862523540490098E-3</v>
      </c>
      <c r="D15">
        <v>1.7377567140600202E-2</v>
      </c>
      <c r="E15">
        <v>1.78032007198408E-2</v>
      </c>
      <c r="F15">
        <v>1.9199926682857499E-2</v>
      </c>
      <c r="G15" s="2">
        <v>840.5</v>
      </c>
    </row>
    <row r="16" spans="1:9" x14ac:dyDescent="0.25">
      <c r="A16" t="s">
        <v>43</v>
      </c>
      <c r="B16">
        <v>1433.8</v>
      </c>
      <c r="C16">
        <v>8.4898291846367008E-3</v>
      </c>
      <c r="D16">
        <v>2.06743566992014E-2</v>
      </c>
      <c r="E16">
        <v>1.34503662541046E-2</v>
      </c>
      <c r="F16">
        <v>1.8208794173185699E-2</v>
      </c>
      <c r="G16" s="2">
        <v>858.9</v>
      </c>
    </row>
    <row r="17" spans="1:7" x14ac:dyDescent="0.25">
      <c r="A17" t="s">
        <v>44</v>
      </c>
      <c r="B17">
        <v>1476.3</v>
      </c>
      <c r="C17">
        <v>8.6877462369936397E-3</v>
      </c>
      <c r="D17">
        <v>2.1385725462922799E-2</v>
      </c>
      <c r="E17">
        <v>1.8941990155149999E-2</v>
      </c>
      <c r="F17">
        <v>2.04442089459973E-2</v>
      </c>
      <c r="G17" s="2">
        <v>873.9</v>
      </c>
    </row>
    <row r="18" spans="1:7" x14ac:dyDescent="0.25">
      <c r="A18" t="s">
        <v>45</v>
      </c>
      <c r="B18">
        <v>1491.2</v>
      </c>
      <c r="C18">
        <v>8.7464530128524808E-3</v>
      </c>
      <c r="D18">
        <v>1.02561920163418E-2</v>
      </c>
      <c r="E18">
        <v>2.90466581055462E-2</v>
      </c>
      <c r="F18">
        <v>2.977066205106E-2</v>
      </c>
      <c r="G18" s="2">
        <v>891.9</v>
      </c>
    </row>
    <row r="19" spans="1:7" x14ac:dyDescent="0.25">
      <c r="A19" t="s">
        <v>46</v>
      </c>
      <c r="B19">
        <v>1530.1</v>
      </c>
      <c r="C19">
        <v>8.7037098322138001E-3</v>
      </c>
      <c r="D19">
        <v>1.8071527865537701E-2</v>
      </c>
      <c r="E19">
        <v>3.4763489422391401E-2</v>
      </c>
      <c r="F19">
        <v>2.83217077065301E-2</v>
      </c>
      <c r="G19" s="2">
        <v>920.4</v>
      </c>
    </row>
    <row r="20" spans="1:7" x14ac:dyDescent="0.25">
      <c r="A20" t="s">
        <v>47</v>
      </c>
      <c r="B20">
        <v>1560</v>
      </c>
      <c r="C20">
        <v>8.4809711286089103E-3</v>
      </c>
      <c r="D20">
        <v>2.9212181396888401E-2</v>
      </c>
      <c r="E20">
        <v>3.6467007408258E-2</v>
      </c>
      <c r="F20">
        <v>2.69695979078131E-2</v>
      </c>
      <c r="G20" s="2">
        <v>949.3</v>
      </c>
    </row>
    <row r="21" spans="1:7" x14ac:dyDescent="0.25">
      <c r="A21" t="s">
        <v>48</v>
      </c>
      <c r="B21">
        <v>1599.7</v>
      </c>
      <c r="C21">
        <v>8.3120516615970991E-3</v>
      </c>
      <c r="D21">
        <v>3.3207365120205799E-2</v>
      </c>
      <c r="E21">
        <v>2.9421542553191599E-2</v>
      </c>
      <c r="F21">
        <v>2.5425752029285299E-2</v>
      </c>
      <c r="G21" s="2">
        <v>959.1</v>
      </c>
    </row>
    <row r="22" spans="1:7" x14ac:dyDescent="0.25">
      <c r="A22" t="s">
        <v>49</v>
      </c>
      <c r="B22">
        <v>1616.1</v>
      </c>
      <c r="C22">
        <v>8.0822094598953492E-3</v>
      </c>
      <c r="D22">
        <v>1.81712062256809E-2</v>
      </c>
      <c r="E22">
        <v>2.01302545885138E-2</v>
      </c>
      <c r="F22">
        <v>1.88196034302122E-2</v>
      </c>
      <c r="G22" s="2">
        <v>985.2</v>
      </c>
    </row>
    <row r="23" spans="1:7" x14ac:dyDescent="0.25">
      <c r="A23" t="s">
        <v>50</v>
      </c>
      <c r="B23">
        <v>1651.9</v>
      </c>
      <c r="C23">
        <v>7.9213941653730694E-3</v>
      </c>
      <c r="D23">
        <v>1.4483891924943501E-2</v>
      </c>
      <c r="E23">
        <v>1.9838547987126101E-2</v>
      </c>
      <c r="F23">
        <v>1.22638634978671E-2</v>
      </c>
      <c r="G23" s="2">
        <v>1013.6</v>
      </c>
    </row>
    <row r="24" spans="1:7" x14ac:dyDescent="0.25">
      <c r="A24" t="s">
        <v>51</v>
      </c>
      <c r="B24">
        <v>1709.8</v>
      </c>
      <c r="C24">
        <v>7.8273847326304508E-3</v>
      </c>
      <c r="D24">
        <v>1.34860242597754E-2</v>
      </c>
      <c r="E24">
        <v>1.2778726266232001E-2</v>
      </c>
      <c r="F24">
        <v>1.8737301527579402E-2</v>
      </c>
      <c r="G24" s="2">
        <v>1047.2</v>
      </c>
    </row>
    <row r="25" spans="1:7" x14ac:dyDescent="0.25">
      <c r="A25" t="s">
        <v>52</v>
      </c>
      <c r="B25">
        <v>1761.8</v>
      </c>
      <c r="C25">
        <v>7.7508388865257204E-3</v>
      </c>
      <c r="D25">
        <v>2.2970561998215899E-2</v>
      </c>
      <c r="E25">
        <v>1.2770739681242401E-2</v>
      </c>
      <c r="F25">
        <v>1.6767617077854999E-2</v>
      </c>
      <c r="G25" s="2">
        <v>1076.2</v>
      </c>
    </row>
    <row r="26" spans="1:7" x14ac:dyDescent="0.25">
      <c r="A26" t="s">
        <v>53</v>
      </c>
      <c r="B26">
        <v>1820.5</v>
      </c>
      <c r="C26">
        <v>7.6130625771859703E-3</v>
      </c>
      <c r="D26">
        <v>1.4606496620885199E-2</v>
      </c>
      <c r="E26">
        <v>1.12982951679612E-2</v>
      </c>
      <c r="F26">
        <v>1.1006175081729E-2</v>
      </c>
      <c r="G26" s="2">
        <v>1109.9000000000001</v>
      </c>
    </row>
    <row r="27" spans="1:7" x14ac:dyDescent="0.25">
      <c r="A27" t="s">
        <v>54</v>
      </c>
      <c r="B27">
        <v>1852.3</v>
      </c>
      <c r="C27">
        <v>7.5710562244011301E-3</v>
      </c>
      <c r="D27">
        <v>8.3798882681565007E-3</v>
      </c>
      <c r="E27">
        <v>1.21197007481295E-2</v>
      </c>
      <c r="F27">
        <v>8.3713577408113197E-3</v>
      </c>
      <c r="G27" s="2">
        <v>1129.5</v>
      </c>
    </row>
    <row r="28" spans="1:7" x14ac:dyDescent="0.25">
      <c r="A28" t="s">
        <v>55</v>
      </c>
      <c r="B28">
        <v>1886.6</v>
      </c>
      <c r="C28">
        <v>7.6989406257699199E-3</v>
      </c>
      <c r="D28">
        <v>1.14709851551957E-2</v>
      </c>
      <c r="E28">
        <v>7.4409895037696999E-3</v>
      </c>
      <c r="F28">
        <v>1.51785078030358E-2</v>
      </c>
      <c r="G28" s="2">
        <v>1158.8</v>
      </c>
    </row>
    <row r="29" spans="1:7" x14ac:dyDescent="0.25">
      <c r="A29" t="s">
        <v>56</v>
      </c>
      <c r="B29">
        <v>1934.3</v>
      </c>
      <c r="C29">
        <v>7.7165209950491604E-3</v>
      </c>
      <c r="D29">
        <v>2.6719567430918901E-2</v>
      </c>
      <c r="E29">
        <v>1.19839561729604E-2</v>
      </c>
      <c r="F29">
        <v>1.57939070616313E-2</v>
      </c>
      <c r="G29" s="2">
        <v>1192.4000000000001</v>
      </c>
    </row>
    <row r="30" spans="1:7" x14ac:dyDescent="0.25">
      <c r="A30" t="s">
        <v>57</v>
      </c>
      <c r="B30">
        <v>1988.6</v>
      </c>
      <c r="C30">
        <v>7.9758601343462594E-3</v>
      </c>
      <c r="D30">
        <v>1.4157718350317899E-2</v>
      </c>
      <c r="E30">
        <v>1.8850596935569699E-2</v>
      </c>
      <c r="F30">
        <v>1.8070624006633999E-2</v>
      </c>
      <c r="G30" s="2">
        <v>1228.2</v>
      </c>
    </row>
    <row r="31" spans="1:7" x14ac:dyDescent="0.25">
      <c r="A31" t="s">
        <v>58</v>
      </c>
      <c r="B31">
        <v>2055.9</v>
      </c>
      <c r="C31">
        <v>8.1534411432868693E-3</v>
      </c>
      <c r="D31">
        <v>1.1363636363636499E-2</v>
      </c>
      <c r="E31">
        <v>1.7885098913610599E-2</v>
      </c>
      <c r="F31">
        <v>1.71050398778212E-2</v>
      </c>
      <c r="G31" s="2">
        <v>1256</v>
      </c>
    </row>
    <row r="32" spans="1:7" x14ac:dyDescent="0.25">
      <c r="A32" t="s">
        <v>59</v>
      </c>
      <c r="B32">
        <v>2118.5</v>
      </c>
      <c r="C32">
        <v>8.2665592312398707E-3</v>
      </c>
      <c r="D32">
        <v>4.9344847130996499E-3</v>
      </c>
      <c r="E32">
        <v>1.70115585384043E-2</v>
      </c>
      <c r="F32">
        <v>1.50488838466416E-2</v>
      </c>
      <c r="G32" s="2">
        <v>1286.9000000000001</v>
      </c>
    </row>
    <row r="33" spans="1:7" x14ac:dyDescent="0.25">
      <c r="A33" t="s">
        <v>60</v>
      </c>
      <c r="B33">
        <v>2164.3000000000002</v>
      </c>
      <c r="C33">
        <v>8.4503707211673901E-3</v>
      </c>
      <c r="D33">
        <v>2.8963869811884101E-2</v>
      </c>
      <c r="E33">
        <v>1.6864488336923101E-2</v>
      </c>
      <c r="F33">
        <v>1.42011834319526E-2</v>
      </c>
      <c r="G33" s="2">
        <v>1324.8</v>
      </c>
    </row>
    <row r="34" spans="1:7" x14ac:dyDescent="0.25">
      <c r="A34" t="s">
        <v>61</v>
      </c>
      <c r="B34">
        <v>2202.8000000000002</v>
      </c>
      <c r="C34">
        <v>8.5703384109654408E-3</v>
      </c>
      <c r="D34">
        <v>1.1446443541626401E-2</v>
      </c>
      <c r="E34">
        <v>1.41511559781875E-2</v>
      </c>
      <c r="F34">
        <v>1.64008816284196E-2</v>
      </c>
      <c r="G34" s="2">
        <v>1354.1</v>
      </c>
    </row>
    <row r="35" spans="1:7" x14ac:dyDescent="0.25">
      <c r="A35" t="s">
        <v>62</v>
      </c>
      <c r="B35">
        <v>2331.6</v>
      </c>
      <c r="C35">
        <v>8.6284666647265008E-3</v>
      </c>
      <c r="D35">
        <v>1.9637221460677701E-2</v>
      </c>
      <c r="E35">
        <v>1.6708883260009699E-2</v>
      </c>
      <c r="F35">
        <v>2.0537024044901001E-2</v>
      </c>
      <c r="G35" s="2">
        <v>1411.4</v>
      </c>
    </row>
    <row r="36" spans="1:7" x14ac:dyDescent="0.25">
      <c r="A36" t="s">
        <v>63</v>
      </c>
      <c r="B36">
        <v>2395.1</v>
      </c>
      <c r="C36">
        <v>8.7710440139068292E-3</v>
      </c>
      <c r="D36">
        <v>1.6726590589338799E-2</v>
      </c>
      <c r="E36">
        <v>1.5210455002403899E-2</v>
      </c>
      <c r="F36">
        <v>1.75614024123492E-2</v>
      </c>
      <c r="G36" s="2">
        <v>1442.2</v>
      </c>
    </row>
    <row r="37" spans="1:7" x14ac:dyDescent="0.25">
      <c r="A37" t="s">
        <v>64</v>
      </c>
      <c r="B37">
        <v>2476.9</v>
      </c>
      <c r="C37">
        <v>8.8806898622850704E-3</v>
      </c>
      <c r="D37">
        <v>1.7250922509225001E-2</v>
      </c>
      <c r="E37">
        <v>1.43367632496663E-2</v>
      </c>
      <c r="F37">
        <v>1.8885886254759801E-2</v>
      </c>
      <c r="G37" s="2">
        <v>1481.4</v>
      </c>
    </row>
    <row r="38" spans="1:7" x14ac:dyDescent="0.25">
      <c r="A38" t="s">
        <v>65</v>
      </c>
      <c r="B38">
        <v>2526.6</v>
      </c>
      <c r="C38">
        <v>9.1143618529227997E-3</v>
      </c>
      <c r="D38">
        <v>1.8439587678728001E-2</v>
      </c>
      <c r="E38">
        <v>2.3811544991511099E-2</v>
      </c>
      <c r="F38">
        <v>1.8837216311522201E-2</v>
      </c>
      <c r="G38" s="2">
        <v>1517.1</v>
      </c>
    </row>
    <row r="39" spans="1:7" x14ac:dyDescent="0.25">
      <c r="A39" t="s">
        <v>66</v>
      </c>
      <c r="B39">
        <v>2591.1999999999998</v>
      </c>
      <c r="C39">
        <v>8.7791996179291693E-3</v>
      </c>
      <c r="D39">
        <v>1.51078923154553E-2</v>
      </c>
      <c r="E39">
        <v>2.2884623357240601E-2</v>
      </c>
      <c r="F39">
        <v>2.7334043308484102E-2</v>
      </c>
      <c r="G39" s="2">
        <v>1557.6</v>
      </c>
    </row>
    <row r="40" spans="1:7" x14ac:dyDescent="0.25">
      <c r="A40" t="s">
        <v>67</v>
      </c>
      <c r="B40">
        <v>2667.6</v>
      </c>
      <c r="C40">
        <v>8.2989862983178196E-3</v>
      </c>
      <c r="D40">
        <v>2.3333333333333199E-2</v>
      </c>
      <c r="E40">
        <v>3.3883192153366201E-2</v>
      </c>
      <c r="F40">
        <v>2.4821469707440699E-2</v>
      </c>
      <c r="G40" s="2">
        <v>1611.9</v>
      </c>
    </row>
    <row r="41" spans="1:7" x14ac:dyDescent="0.25">
      <c r="A41" t="s">
        <v>68</v>
      </c>
      <c r="B41">
        <v>2723.9</v>
      </c>
      <c r="C41">
        <v>7.6782853670662697E-3</v>
      </c>
      <c r="D41">
        <v>2.2001257214698099E-2</v>
      </c>
      <c r="E41">
        <v>1.9522521463013E-2</v>
      </c>
      <c r="F41">
        <v>2.41921888170833E-2</v>
      </c>
      <c r="G41" s="2">
        <v>1655</v>
      </c>
    </row>
    <row r="42" spans="1:7" x14ac:dyDescent="0.25">
      <c r="A42" t="s">
        <v>69</v>
      </c>
      <c r="B42">
        <v>2789.8</v>
      </c>
      <c r="C42">
        <v>6.8934327376384301E-3</v>
      </c>
      <c r="D42">
        <v>1.97662715276226E-2</v>
      </c>
      <c r="E42">
        <v>2.6031453070327198E-2</v>
      </c>
      <c r="F42">
        <v>3.00128940221118E-2</v>
      </c>
      <c r="G42" s="2">
        <v>1702.3</v>
      </c>
    </row>
    <row r="43" spans="1:7" x14ac:dyDescent="0.25">
      <c r="A43" t="s">
        <v>70</v>
      </c>
      <c r="B43">
        <v>2797.4</v>
      </c>
      <c r="C43">
        <v>6.0432007186508301E-3</v>
      </c>
      <c r="D43">
        <v>3.8656614119259698E-2</v>
      </c>
      <c r="E43">
        <v>2.7469644730924801E-2</v>
      </c>
      <c r="F43">
        <v>2.44772939139699E-2</v>
      </c>
      <c r="G43" s="2">
        <v>1704.7</v>
      </c>
    </row>
    <row r="44" spans="1:7" x14ac:dyDescent="0.25">
      <c r="A44" t="s">
        <v>71</v>
      </c>
      <c r="B44">
        <v>2856.5</v>
      </c>
      <c r="C44">
        <v>5.1951565987957702E-3</v>
      </c>
      <c r="D44">
        <v>1.0135937706216199E-2</v>
      </c>
      <c r="E44">
        <v>2.8850713061239201E-2</v>
      </c>
      <c r="F44">
        <v>2.3398502495840301E-2</v>
      </c>
      <c r="G44" s="2">
        <v>1763.8</v>
      </c>
    </row>
    <row r="45" spans="1:7" x14ac:dyDescent="0.25">
      <c r="A45" t="s">
        <v>72</v>
      </c>
      <c r="B45">
        <v>2985.6</v>
      </c>
      <c r="C45">
        <v>5.39711167041279E-3</v>
      </c>
      <c r="D45">
        <v>3.01026940865976E-2</v>
      </c>
      <c r="E45">
        <v>2.72263187748156E-2</v>
      </c>
      <c r="F45">
        <v>2.4743420384107501E-2</v>
      </c>
      <c r="G45" s="2">
        <v>1831.9</v>
      </c>
    </row>
    <row r="46" spans="1:7" x14ac:dyDescent="0.25">
      <c r="A46" t="s">
        <v>73</v>
      </c>
      <c r="B46">
        <v>3124.2</v>
      </c>
      <c r="C46">
        <v>5.6358768406961097E-3</v>
      </c>
      <c r="D46">
        <v>1.9989345780168099E-2</v>
      </c>
      <c r="E46">
        <v>3.2475151849806802E-2</v>
      </c>
      <c r="F46">
        <v>2.5930884029947001E-2</v>
      </c>
      <c r="G46" s="2">
        <v>1885.7</v>
      </c>
    </row>
    <row r="47" spans="1:7" x14ac:dyDescent="0.25">
      <c r="A47" t="s">
        <v>74</v>
      </c>
      <c r="B47">
        <v>3162.5</v>
      </c>
      <c r="C47">
        <v>6.4429387255227101E-3</v>
      </c>
      <c r="D47">
        <v>2.3253500460095802E-2</v>
      </c>
      <c r="E47">
        <v>2.1559648360463899E-2</v>
      </c>
      <c r="F47">
        <v>1.6769766093176298E-2</v>
      </c>
      <c r="G47" s="2">
        <v>1917.5</v>
      </c>
    </row>
    <row r="48" spans="1:7" x14ac:dyDescent="0.25">
      <c r="A48" t="s">
        <v>75</v>
      </c>
      <c r="B48">
        <v>3260.6</v>
      </c>
      <c r="C48">
        <v>6.7984921632167098E-3</v>
      </c>
      <c r="D48">
        <v>2.19230021388295E-2</v>
      </c>
      <c r="E48">
        <v>1.3578954256920199E-2</v>
      </c>
      <c r="F48">
        <v>1.6493179333618501E-2</v>
      </c>
      <c r="G48" s="2">
        <v>1958.1</v>
      </c>
    </row>
    <row r="49" spans="1:7" x14ac:dyDescent="0.25">
      <c r="A49" t="s">
        <v>76</v>
      </c>
      <c r="B49">
        <v>3280.8</v>
      </c>
      <c r="C49">
        <v>7.1204298532561196E-3</v>
      </c>
      <c r="D49">
        <v>1.91694810445702E-2</v>
      </c>
      <c r="E49">
        <v>1.57859056719503E-2</v>
      </c>
      <c r="F49">
        <v>1.5313756663237799E-2</v>
      </c>
      <c r="G49" s="2">
        <v>1974.4</v>
      </c>
    </row>
    <row r="50" spans="1:7" x14ac:dyDescent="0.25">
      <c r="A50" t="s">
        <v>77</v>
      </c>
      <c r="B50">
        <v>3274.3</v>
      </c>
      <c r="C50">
        <v>7.3570655222341399E-3</v>
      </c>
      <c r="D50">
        <v>1.5961915429851599E-2</v>
      </c>
      <c r="E50">
        <v>1.6875357528761199E-2</v>
      </c>
      <c r="F50">
        <v>1.27109862527921E-2</v>
      </c>
      <c r="G50" s="2">
        <v>2014.2</v>
      </c>
    </row>
    <row r="51" spans="1:7" x14ac:dyDescent="0.25">
      <c r="A51" t="s">
        <v>78</v>
      </c>
      <c r="B51">
        <v>3332</v>
      </c>
      <c r="C51">
        <v>7.49757202978296E-3</v>
      </c>
      <c r="D51">
        <v>1.9822675486953299E-2</v>
      </c>
      <c r="E51">
        <v>1.6064006000562601E-2</v>
      </c>
      <c r="F51">
        <v>9.6182268810114397E-3</v>
      </c>
      <c r="G51" s="2">
        <v>2039.6</v>
      </c>
    </row>
    <row r="52" spans="1:7" x14ac:dyDescent="0.25">
      <c r="A52" t="s">
        <v>79</v>
      </c>
      <c r="B52">
        <v>3366.3</v>
      </c>
      <c r="C52">
        <v>7.59601048789271E-3</v>
      </c>
      <c r="D52">
        <v>8.3785670848441907E-3</v>
      </c>
      <c r="E52">
        <v>1.5686998246747099E-2</v>
      </c>
      <c r="F52">
        <v>1.5787577136165101E-2</v>
      </c>
      <c r="G52" s="2">
        <v>2085.6999999999998</v>
      </c>
    </row>
    <row r="53" spans="1:7" x14ac:dyDescent="0.25">
      <c r="A53" t="s">
        <v>80</v>
      </c>
      <c r="B53">
        <v>3402.6</v>
      </c>
      <c r="C53">
        <v>7.7045729957268003E-3</v>
      </c>
      <c r="D53">
        <v>1.18156842599002E-2</v>
      </c>
      <c r="E53">
        <v>1.27191787044609E-2</v>
      </c>
      <c r="F53">
        <v>1.10413941422964E-2</v>
      </c>
      <c r="G53" s="2">
        <v>2145.6</v>
      </c>
    </row>
    <row r="54" spans="1:7" x14ac:dyDescent="0.25">
      <c r="A54" t="s">
        <v>81</v>
      </c>
      <c r="B54">
        <v>3473.4</v>
      </c>
      <c r="C54">
        <v>7.6456664008406304E-3</v>
      </c>
      <c r="D54">
        <v>1.8763796909493399E-3</v>
      </c>
      <c r="E54">
        <v>7.1768188750334101E-3</v>
      </c>
      <c r="F54">
        <v>8.2673625578386593E-3</v>
      </c>
      <c r="G54" s="2">
        <v>2184.6</v>
      </c>
    </row>
    <row r="55" spans="1:7" x14ac:dyDescent="0.25">
      <c r="A55" t="s">
        <v>82</v>
      </c>
      <c r="B55">
        <v>3578.8</v>
      </c>
      <c r="C55">
        <v>7.7886511814881897E-3</v>
      </c>
      <c r="D55">
        <v>7.7117990525503704E-3</v>
      </c>
      <c r="E55">
        <v>1.0985422048039E-2</v>
      </c>
      <c r="F55">
        <v>9.1348036017226998E-3</v>
      </c>
      <c r="G55" s="2">
        <v>2249.4</v>
      </c>
    </row>
    <row r="56" spans="1:7" x14ac:dyDescent="0.25">
      <c r="A56" t="s">
        <v>83</v>
      </c>
      <c r="B56">
        <v>3689.2</v>
      </c>
      <c r="C56">
        <v>7.9652967353500692E-3</v>
      </c>
      <c r="D56">
        <v>1.10856018366676E-2</v>
      </c>
      <c r="E56">
        <v>9.6913453349387595E-3</v>
      </c>
      <c r="F56">
        <v>1.31471184102763E-2</v>
      </c>
      <c r="G56" s="2">
        <v>2319.9</v>
      </c>
    </row>
    <row r="57" spans="1:7" x14ac:dyDescent="0.25">
      <c r="A57" t="s">
        <v>84</v>
      </c>
      <c r="B57">
        <v>3794.7</v>
      </c>
      <c r="C57">
        <v>8.2486211075658601E-3</v>
      </c>
      <c r="D57">
        <v>6.5308593918949097E-3</v>
      </c>
      <c r="E57">
        <v>7.5914022279748297E-3</v>
      </c>
      <c r="F57">
        <v>6.5946221919672698E-3</v>
      </c>
      <c r="G57" s="2">
        <v>2372.5</v>
      </c>
    </row>
    <row r="58" spans="1:7" x14ac:dyDescent="0.25">
      <c r="A58" t="s">
        <v>85</v>
      </c>
      <c r="B58">
        <v>3908.1</v>
      </c>
      <c r="C58">
        <v>8.5245740779353908E-3</v>
      </c>
      <c r="D58">
        <v>1.29554829838432E-2</v>
      </c>
      <c r="E58">
        <v>1.4519946885283699E-2</v>
      </c>
      <c r="F58">
        <v>1.0820406610592101E-2</v>
      </c>
      <c r="G58" s="2">
        <v>2418.1999999999998</v>
      </c>
    </row>
    <row r="59" spans="1:7" x14ac:dyDescent="0.25">
      <c r="A59" t="s">
        <v>86</v>
      </c>
      <c r="B59">
        <v>4009.6</v>
      </c>
      <c r="C59">
        <v>8.7930531231759108E-3</v>
      </c>
      <c r="D59">
        <v>9.9688209217978496E-3</v>
      </c>
      <c r="E59">
        <v>9.5034855598235008E-3</v>
      </c>
      <c r="F59">
        <v>9.6801170813296498E-3</v>
      </c>
      <c r="G59" s="2">
        <v>2475.9</v>
      </c>
    </row>
    <row r="60" spans="1:7" x14ac:dyDescent="0.25">
      <c r="A60" t="s">
        <v>87</v>
      </c>
      <c r="B60">
        <v>4084.3</v>
      </c>
      <c r="C60">
        <v>8.9334153133926505E-3</v>
      </c>
      <c r="D60">
        <v>1.48686393514923E-2</v>
      </c>
      <c r="E60">
        <v>9.3294624989430606E-3</v>
      </c>
      <c r="F60">
        <v>7.7236866626633196E-3</v>
      </c>
      <c r="G60" s="2">
        <v>2513.5</v>
      </c>
    </row>
    <row r="61" spans="1:7" x14ac:dyDescent="0.25">
      <c r="A61" t="s">
        <v>88</v>
      </c>
      <c r="B61">
        <v>4148.6000000000004</v>
      </c>
      <c r="C61">
        <v>9.0455023420323907E-3</v>
      </c>
      <c r="D61">
        <v>1.23124676668391E-2</v>
      </c>
      <c r="E61">
        <v>9.9413571628035307E-3</v>
      </c>
      <c r="F61">
        <v>6.1644680064112398E-3</v>
      </c>
      <c r="G61" s="2">
        <v>2561.8000000000002</v>
      </c>
    </row>
    <row r="62" spans="1:7" x14ac:dyDescent="0.25">
      <c r="A62" t="s">
        <v>89</v>
      </c>
      <c r="B62">
        <v>4230.2</v>
      </c>
      <c r="C62">
        <v>9.0354668719283496E-3</v>
      </c>
      <c r="D62">
        <v>-3.9860997547015399E-3</v>
      </c>
      <c r="E62">
        <v>1.18066692473595E-2</v>
      </c>
      <c r="F62">
        <v>1.18041089735734E-2</v>
      </c>
      <c r="G62" s="2">
        <v>2636</v>
      </c>
    </row>
    <row r="63" spans="1:7" x14ac:dyDescent="0.25">
      <c r="A63" t="s">
        <v>90</v>
      </c>
      <c r="B63">
        <v>4294.8999999999996</v>
      </c>
      <c r="C63">
        <v>9.0015022063656396E-3</v>
      </c>
      <c r="D63">
        <v>2.3601847101077898E-3</v>
      </c>
      <c r="E63">
        <v>9.8379471483616109E-3</v>
      </c>
      <c r="F63">
        <v>8.0938155982561693E-3</v>
      </c>
      <c r="G63" s="2">
        <v>2681.8</v>
      </c>
    </row>
    <row r="64" spans="1:7" x14ac:dyDescent="0.25">
      <c r="A64" t="s">
        <v>91</v>
      </c>
      <c r="B64">
        <v>4386.8</v>
      </c>
      <c r="C64">
        <v>8.9328293108461593E-3</v>
      </c>
      <c r="D64">
        <v>5.3439803439803103E-3</v>
      </c>
      <c r="E64">
        <v>8.2807891104916802E-3</v>
      </c>
      <c r="F64">
        <v>7.8486334968466097E-3</v>
      </c>
      <c r="G64" s="2">
        <v>2754.1</v>
      </c>
    </row>
    <row r="65" spans="1:7" x14ac:dyDescent="0.25">
      <c r="A65" t="s">
        <v>92</v>
      </c>
      <c r="B65">
        <v>4444.1000000000004</v>
      </c>
      <c r="C65">
        <v>8.8076271284141007E-3</v>
      </c>
      <c r="D65">
        <v>6.5579112441702704E-3</v>
      </c>
      <c r="E65">
        <v>9.25950776993467E-3</v>
      </c>
      <c r="F65">
        <v>6.9730019667442198E-3</v>
      </c>
      <c r="G65" s="2">
        <v>2779.4</v>
      </c>
    </row>
    <row r="66" spans="1:7" x14ac:dyDescent="0.25">
      <c r="A66" t="s">
        <v>93</v>
      </c>
      <c r="B66">
        <v>4507.8999999999996</v>
      </c>
      <c r="C66">
        <v>8.6621641697235408E-3</v>
      </c>
      <c r="D66">
        <v>-2.52918681585501E-3</v>
      </c>
      <c r="E66">
        <v>4.1484948409742399E-3</v>
      </c>
      <c r="F66">
        <v>7.08254419191912E-3</v>
      </c>
      <c r="G66" s="2">
        <v>2823.6</v>
      </c>
    </row>
    <row r="67" spans="1:7" x14ac:dyDescent="0.25">
      <c r="A67" t="s">
        <v>94</v>
      </c>
      <c r="B67">
        <v>4545.3</v>
      </c>
      <c r="C67">
        <v>8.5197983345608498E-3</v>
      </c>
      <c r="D67">
        <v>-2.4950302243499402E-3</v>
      </c>
      <c r="E67">
        <v>4.4226694915254798E-3</v>
      </c>
      <c r="F67">
        <v>-1.0578486492839299E-3</v>
      </c>
      <c r="G67" s="2">
        <v>2851.5</v>
      </c>
    </row>
    <row r="68" spans="1:7" x14ac:dyDescent="0.25">
      <c r="A68" t="s">
        <v>95</v>
      </c>
      <c r="B68">
        <v>4607.7</v>
      </c>
      <c r="C68">
        <v>8.4253569542895902E-3</v>
      </c>
      <c r="D68">
        <v>1.42348754448407E-3</v>
      </c>
      <c r="E68">
        <v>8.6481925804835508E-3</v>
      </c>
      <c r="F68">
        <v>5.2948443904063903E-3</v>
      </c>
      <c r="G68" s="2">
        <v>2917.2</v>
      </c>
    </row>
    <row r="69" spans="1:7" x14ac:dyDescent="0.25">
      <c r="A69" t="s">
        <v>96</v>
      </c>
      <c r="B69">
        <v>4657.6000000000004</v>
      </c>
      <c r="C69">
        <v>8.3215435516390494E-3</v>
      </c>
      <c r="D69">
        <v>1.1168646563102199E-3</v>
      </c>
      <c r="E69">
        <v>1.27042216703699E-2</v>
      </c>
      <c r="F69">
        <v>6.0472465520942098E-3</v>
      </c>
      <c r="G69" s="2">
        <v>2952.8</v>
      </c>
    </row>
    <row r="70" spans="1:7" x14ac:dyDescent="0.25">
      <c r="A70" t="s">
        <v>97</v>
      </c>
      <c r="B70">
        <v>4722.2</v>
      </c>
      <c r="C70">
        <v>8.2086749011203199E-3</v>
      </c>
      <c r="D70">
        <v>-1.68356997971597E-3</v>
      </c>
      <c r="E70">
        <v>1.4300095506053E-2</v>
      </c>
      <c r="F70">
        <v>9.4623155527115994E-3</v>
      </c>
      <c r="G70" s="2">
        <v>2983.5</v>
      </c>
    </row>
    <row r="71" spans="1:7" x14ac:dyDescent="0.25">
      <c r="A71" t="s">
        <v>98</v>
      </c>
      <c r="B71">
        <v>4806.2</v>
      </c>
      <c r="C71">
        <v>8.0870508563726205E-3</v>
      </c>
      <c r="D71">
        <v>4.73413657882449E-3</v>
      </c>
      <c r="E71">
        <v>1.22407430970861E-2</v>
      </c>
      <c r="F71">
        <v>9.6617429553793599E-3</v>
      </c>
      <c r="G71" s="2">
        <v>3053.3</v>
      </c>
    </row>
    <row r="72" spans="1:7" x14ac:dyDescent="0.25">
      <c r="A72" t="s">
        <v>99</v>
      </c>
      <c r="B72">
        <v>4884.6000000000004</v>
      </c>
      <c r="C72">
        <v>7.9786944942659092E-3</v>
      </c>
      <c r="D72">
        <v>7.2396359959554504E-3</v>
      </c>
      <c r="E72">
        <v>1.19670152855993E-2</v>
      </c>
      <c r="F72">
        <v>9.4741648276386297E-3</v>
      </c>
      <c r="G72" s="2">
        <v>3117.4</v>
      </c>
    </row>
    <row r="73" spans="1:7" x14ac:dyDescent="0.25">
      <c r="A73" t="s">
        <v>100</v>
      </c>
      <c r="B73">
        <v>5008</v>
      </c>
      <c r="C73">
        <v>7.9586752795781594E-3</v>
      </c>
      <c r="D73">
        <v>2.08801798907809E-3</v>
      </c>
      <c r="E73">
        <v>5.9375931630725196E-3</v>
      </c>
      <c r="F73">
        <v>8.6314123101278693E-3</v>
      </c>
      <c r="G73" s="2">
        <v>3150.9</v>
      </c>
    </row>
    <row r="74" spans="1:7" x14ac:dyDescent="0.25">
      <c r="A74" t="s">
        <v>101</v>
      </c>
      <c r="B74">
        <v>5073.3999999999996</v>
      </c>
      <c r="C74">
        <v>7.8530390405169292E-3</v>
      </c>
      <c r="D74">
        <v>1.3644013463696101E-2</v>
      </c>
      <c r="E74">
        <v>5.1369440122495096E-3</v>
      </c>
      <c r="F74">
        <v>7.9035874439461508E-3</v>
      </c>
      <c r="G74" s="2">
        <v>3231.9</v>
      </c>
    </row>
    <row r="75" spans="1:7" x14ac:dyDescent="0.25">
      <c r="A75" t="s">
        <v>102</v>
      </c>
      <c r="B75">
        <v>5190</v>
      </c>
      <c r="C75">
        <v>7.8449273362277694E-3</v>
      </c>
      <c r="D75">
        <v>9.8234933686478492E-3</v>
      </c>
      <c r="E75">
        <v>9.7545394235729593E-3</v>
      </c>
      <c r="F75">
        <v>1.10486995532322E-2</v>
      </c>
      <c r="G75" s="2">
        <v>3291.7</v>
      </c>
    </row>
    <row r="76" spans="1:7" x14ac:dyDescent="0.25">
      <c r="A76" t="s">
        <v>103</v>
      </c>
      <c r="B76">
        <v>5282.8</v>
      </c>
      <c r="C76">
        <v>7.8049294291131499E-3</v>
      </c>
      <c r="D76">
        <v>5.7154041886864296E-3</v>
      </c>
      <c r="E76">
        <v>8.4436441502822E-3</v>
      </c>
      <c r="F76">
        <v>1.2321458039201301E-2</v>
      </c>
      <c r="G76" s="2">
        <v>3361.9</v>
      </c>
    </row>
    <row r="77" spans="1:7" x14ac:dyDescent="0.25">
      <c r="A77" t="s">
        <v>104</v>
      </c>
      <c r="B77">
        <v>5399.5</v>
      </c>
      <c r="C77">
        <v>7.7862898590106396E-3</v>
      </c>
      <c r="D77">
        <v>8.0572963294538395E-3</v>
      </c>
      <c r="E77">
        <v>1.1461525468716E-2</v>
      </c>
      <c r="F77">
        <v>1.0106681639528299E-2</v>
      </c>
      <c r="G77" s="2">
        <v>3434.5</v>
      </c>
    </row>
    <row r="78" spans="1:7" x14ac:dyDescent="0.25">
      <c r="A78" t="s">
        <v>105</v>
      </c>
      <c r="B78">
        <v>5511.3</v>
      </c>
      <c r="C78">
        <v>7.7261319561114901E-3</v>
      </c>
      <c r="D78">
        <v>7.4136998996061597E-3</v>
      </c>
      <c r="E78">
        <v>1.3144711102629001E-2</v>
      </c>
      <c r="F78">
        <v>1.14938406641683E-2</v>
      </c>
      <c r="G78" s="2">
        <v>3490.2</v>
      </c>
    </row>
    <row r="79" spans="1:7" x14ac:dyDescent="0.25">
      <c r="A79" t="s">
        <v>106</v>
      </c>
      <c r="B79">
        <v>5612.5</v>
      </c>
      <c r="C79">
        <v>7.6566053657984899E-3</v>
      </c>
      <c r="D79">
        <v>7.3399770026829599E-3</v>
      </c>
      <c r="E79">
        <v>1.3586380654124101E-2</v>
      </c>
      <c r="F79">
        <v>1.34727885126751E-2</v>
      </c>
      <c r="G79" s="2">
        <v>3553.8</v>
      </c>
    </row>
    <row r="80" spans="1:7" x14ac:dyDescent="0.25">
      <c r="A80" t="s">
        <v>107</v>
      </c>
      <c r="B80">
        <v>5695.4</v>
      </c>
      <c r="C80">
        <v>6.6588367461575303E-3</v>
      </c>
      <c r="D80">
        <v>4.9844947967201403E-3</v>
      </c>
      <c r="E80">
        <v>9.3853087394881705E-3</v>
      </c>
      <c r="F80">
        <v>5.8947000174915899E-3</v>
      </c>
      <c r="G80" s="2">
        <v>3609.4</v>
      </c>
    </row>
    <row r="81" spans="1:7" x14ac:dyDescent="0.25">
      <c r="A81" t="s">
        <v>108</v>
      </c>
      <c r="B81">
        <v>5747.2</v>
      </c>
      <c r="C81">
        <v>7.6699098075418996E-3</v>
      </c>
      <c r="D81">
        <v>3.57785139611932E-3</v>
      </c>
      <c r="E81">
        <v>1.2911392405063201E-2</v>
      </c>
      <c r="F81">
        <v>7.85991270627928E-3</v>
      </c>
      <c r="G81" s="2">
        <v>3653.7</v>
      </c>
    </row>
    <row r="82" spans="1:7" x14ac:dyDescent="0.25">
      <c r="A82" t="s">
        <v>109</v>
      </c>
      <c r="B82">
        <v>5872.7</v>
      </c>
      <c r="C82">
        <v>7.4806439596066801E-3</v>
      </c>
      <c r="D82">
        <v>7.0170143735617304E-3</v>
      </c>
      <c r="E82">
        <v>1.41555520210856E-2</v>
      </c>
      <c r="F82">
        <v>1.4493003675011501E-2</v>
      </c>
      <c r="G82" s="2">
        <v>3737.9</v>
      </c>
    </row>
    <row r="83" spans="1:7" x14ac:dyDescent="0.25">
      <c r="A83" t="s">
        <v>110</v>
      </c>
      <c r="B83">
        <v>5960</v>
      </c>
      <c r="C83">
        <v>7.2552115603701202E-3</v>
      </c>
      <c r="D83">
        <v>1.7176787921926898E-2</v>
      </c>
      <c r="E83">
        <v>1.0306044719272401E-2</v>
      </c>
      <c r="F83">
        <v>9.0817871052228903E-3</v>
      </c>
      <c r="G83" s="2">
        <v>3783.4</v>
      </c>
    </row>
    <row r="84" spans="1:7" x14ac:dyDescent="0.25">
      <c r="A84" t="s">
        <v>111</v>
      </c>
      <c r="B84">
        <v>6015.1</v>
      </c>
      <c r="C84">
        <v>6.9648384792442303E-3</v>
      </c>
      <c r="D84">
        <v>1.34430878588665E-3</v>
      </c>
      <c r="E84">
        <v>1.3593826229653499E-2</v>
      </c>
      <c r="F84">
        <v>1.27079365614415E-2</v>
      </c>
      <c r="G84" s="2">
        <v>3846.7</v>
      </c>
    </row>
    <row r="85" spans="1:7" x14ac:dyDescent="0.25">
      <c r="A85" t="s">
        <v>112</v>
      </c>
      <c r="B85">
        <v>6004.7</v>
      </c>
      <c r="C85">
        <v>6.6801978442077E-3</v>
      </c>
      <c r="D85">
        <v>1.18986317493013E-2</v>
      </c>
      <c r="E85">
        <v>1.5752510556369798E-2</v>
      </c>
      <c r="F85">
        <v>1.3230815317789101E-2</v>
      </c>
      <c r="G85" s="2">
        <v>3867.9</v>
      </c>
    </row>
    <row r="86" spans="1:7" x14ac:dyDescent="0.25">
      <c r="A86" t="s">
        <v>113</v>
      </c>
      <c r="B86">
        <v>6035.2</v>
      </c>
      <c r="C86">
        <v>6.44012058098098E-3</v>
      </c>
      <c r="D86">
        <v>8.9780637188086009E-3</v>
      </c>
      <c r="E86">
        <v>4.2001421586577202E-3</v>
      </c>
      <c r="F86">
        <v>5.2560691173089103E-3</v>
      </c>
      <c r="G86" s="2">
        <v>3873.6</v>
      </c>
    </row>
    <row r="87" spans="1:7" x14ac:dyDescent="0.25">
      <c r="A87" t="s">
        <v>114</v>
      </c>
      <c r="B87">
        <v>6126.9</v>
      </c>
      <c r="C87">
        <v>6.2141398424584403E-3</v>
      </c>
      <c r="D87">
        <v>4.9174126844029296E-3</v>
      </c>
      <c r="E87">
        <v>6.0486465617091102E-3</v>
      </c>
      <c r="F87">
        <v>5.4573379954903096E-3</v>
      </c>
      <c r="G87" s="2">
        <v>3926.9</v>
      </c>
    </row>
    <row r="88" spans="1:7" x14ac:dyDescent="0.25">
      <c r="A88" t="s">
        <v>115</v>
      </c>
      <c r="B88">
        <v>6205.9</v>
      </c>
      <c r="C88">
        <v>6.0404565618688002E-3</v>
      </c>
      <c r="D88">
        <v>1.28696899085858E-2</v>
      </c>
      <c r="E88">
        <v>8.2295753027459301E-3</v>
      </c>
      <c r="F88">
        <v>6.7927717108684496E-3</v>
      </c>
      <c r="G88" s="2">
        <v>3973.3</v>
      </c>
    </row>
    <row r="89" spans="1:7" x14ac:dyDescent="0.25">
      <c r="A89" t="s">
        <v>116</v>
      </c>
      <c r="B89">
        <v>6264.5</v>
      </c>
      <c r="C89">
        <v>5.9753684170078501E-3</v>
      </c>
      <c r="D89">
        <v>1.01047639272316E-2</v>
      </c>
      <c r="E89">
        <v>8.7333474307464999E-3</v>
      </c>
      <c r="F89">
        <v>7.2634535300384303E-3</v>
      </c>
      <c r="G89" s="2">
        <v>4000</v>
      </c>
    </row>
    <row r="90" spans="1:7" x14ac:dyDescent="0.25">
      <c r="A90" t="s">
        <v>117</v>
      </c>
      <c r="B90">
        <v>6363.1</v>
      </c>
      <c r="C90">
        <v>5.9398754727071302E-3</v>
      </c>
      <c r="D90">
        <v>1.4716445627989099E-3</v>
      </c>
      <c r="E90">
        <v>7.1274343332703403E-3</v>
      </c>
      <c r="F90">
        <v>6.2656239984615301E-3</v>
      </c>
      <c r="G90" s="2">
        <v>4100.3999999999996</v>
      </c>
    </row>
    <row r="91" spans="1:7" x14ac:dyDescent="0.25">
      <c r="A91" t="s">
        <v>118</v>
      </c>
      <c r="B91">
        <v>6470.8</v>
      </c>
      <c r="C91">
        <v>5.9617611877955702E-3</v>
      </c>
      <c r="D91">
        <v>3.6387173521335E-3</v>
      </c>
      <c r="E91">
        <v>1.19476302479029E-2</v>
      </c>
      <c r="F91">
        <v>6.64065610319287E-3</v>
      </c>
      <c r="G91" s="2">
        <v>4155.7</v>
      </c>
    </row>
    <row r="92" spans="1:7" x14ac:dyDescent="0.25">
      <c r="A92" t="s">
        <v>119</v>
      </c>
      <c r="B92">
        <v>6566.6</v>
      </c>
      <c r="C92">
        <v>6.0585470811391796E-3</v>
      </c>
      <c r="D92">
        <v>8.7326349549423608E-3</v>
      </c>
      <c r="E92">
        <v>7.3636793714133598E-3</v>
      </c>
      <c r="F92">
        <v>6.3753717648546999E-3</v>
      </c>
      <c r="G92" s="2">
        <v>4227</v>
      </c>
    </row>
    <row r="93" spans="1:7" x14ac:dyDescent="0.25">
      <c r="A93" t="s">
        <v>120</v>
      </c>
      <c r="B93">
        <v>6680.8</v>
      </c>
      <c r="C93">
        <v>6.0971034068737504E-3</v>
      </c>
      <c r="D93">
        <v>6.2724633674315902E-3</v>
      </c>
      <c r="E93">
        <v>6.8402246043899302E-3</v>
      </c>
      <c r="F93">
        <v>6.9794859702898603E-3</v>
      </c>
      <c r="G93" s="2">
        <v>4307.2</v>
      </c>
    </row>
    <row r="94" spans="1:7" x14ac:dyDescent="0.25">
      <c r="A94" t="s">
        <v>121</v>
      </c>
      <c r="B94">
        <v>6729.5</v>
      </c>
      <c r="C94">
        <v>6.1533871599321896E-3</v>
      </c>
      <c r="D94">
        <v>2.5070833691078799E-3</v>
      </c>
      <c r="E94">
        <v>5.8203204218210099E-3</v>
      </c>
      <c r="F94">
        <v>5.9632526264849998E-3</v>
      </c>
      <c r="G94" s="2">
        <v>4349.5</v>
      </c>
    </row>
    <row r="95" spans="1:7" x14ac:dyDescent="0.25">
      <c r="A95" t="s">
        <v>122</v>
      </c>
      <c r="B95">
        <v>6808.9</v>
      </c>
      <c r="C95">
        <v>6.2918141551919797E-3</v>
      </c>
      <c r="D95">
        <v>4.3849882667306196E-3</v>
      </c>
      <c r="E95">
        <v>5.8874528701333704E-3</v>
      </c>
      <c r="F95">
        <v>6.7193246535590702E-3</v>
      </c>
      <c r="G95" s="2">
        <v>4418.6000000000004</v>
      </c>
    </row>
    <row r="96" spans="1:7" x14ac:dyDescent="0.25">
      <c r="A96" t="s">
        <v>123</v>
      </c>
      <c r="B96">
        <v>6882.1</v>
      </c>
      <c r="C96">
        <v>6.3353499636269496E-3</v>
      </c>
      <c r="D96">
        <v>7.2479833552192598E-3</v>
      </c>
      <c r="E96">
        <v>2.84631882779762E-3</v>
      </c>
      <c r="F96">
        <v>4.3314733175079398E-3</v>
      </c>
      <c r="G96" s="2">
        <v>4487.2</v>
      </c>
    </row>
    <row r="97" spans="1:7" x14ac:dyDescent="0.25">
      <c r="A97" t="s">
        <v>124</v>
      </c>
      <c r="B97">
        <v>7013.7</v>
      </c>
      <c r="C97">
        <v>6.3869698494760704E-3</v>
      </c>
      <c r="D97">
        <v>8.9566895804409404E-3</v>
      </c>
      <c r="E97">
        <v>5.0368771361755096E-3</v>
      </c>
      <c r="F97">
        <v>5.7708541171055403E-3</v>
      </c>
      <c r="G97" s="2">
        <v>4552.7</v>
      </c>
    </row>
    <row r="98" spans="1:7" x14ac:dyDescent="0.25">
      <c r="A98" t="s">
        <v>125</v>
      </c>
      <c r="B98">
        <v>7115.7</v>
      </c>
      <c r="C98">
        <v>6.4191738723258203E-3</v>
      </c>
      <c r="D98">
        <v>4.59800976657543E-3</v>
      </c>
      <c r="E98">
        <v>8.1737366505578706E-3</v>
      </c>
      <c r="F98">
        <v>3.58608902656754E-3</v>
      </c>
      <c r="G98" s="2">
        <v>4621.2</v>
      </c>
    </row>
    <row r="99" spans="1:7" x14ac:dyDescent="0.25">
      <c r="A99" t="s">
        <v>126</v>
      </c>
      <c r="B99">
        <v>7246.9</v>
      </c>
      <c r="C99">
        <v>6.45050547028148E-3</v>
      </c>
      <c r="D99">
        <v>8.3855341184331193E-3</v>
      </c>
      <c r="E99">
        <v>5.5430622953407402E-3</v>
      </c>
      <c r="F99">
        <v>5.5803910835383599E-3</v>
      </c>
      <c r="G99" s="2">
        <v>4683.2</v>
      </c>
    </row>
    <row r="100" spans="1:7" x14ac:dyDescent="0.25">
      <c r="A100" t="s">
        <v>127</v>
      </c>
      <c r="B100">
        <v>7331.1</v>
      </c>
      <c r="C100">
        <v>6.5438094126730696E-3</v>
      </c>
      <c r="D100">
        <v>5.7316083290539499E-3</v>
      </c>
      <c r="E100">
        <v>8.7493869543893207E-3</v>
      </c>
      <c r="F100">
        <v>7.16737483555874E-3</v>
      </c>
      <c r="G100" s="2">
        <v>4752.8</v>
      </c>
    </row>
    <row r="101" spans="1:7" x14ac:dyDescent="0.25">
      <c r="A101" t="s">
        <v>128</v>
      </c>
      <c r="B101">
        <v>7455.3</v>
      </c>
      <c r="C101">
        <v>6.5993650340670004E-3</v>
      </c>
      <c r="D101">
        <v>8.21899757877231E-3</v>
      </c>
      <c r="E101">
        <v>8.4790260788394408E-3</v>
      </c>
      <c r="F101">
        <v>4.69920578918126E-3</v>
      </c>
      <c r="G101" s="2">
        <v>4826.7</v>
      </c>
    </row>
    <row r="102" spans="1:7" x14ac:dyDescent="0.25">
      <c r="A102" t="s">
        <v>129</v>
      </c>
      <c r="B102">
        <v>7522.3</v>
      </c>
      <c r="C102">
        <v>6.6092565029412E-3</v>
      </c>
      <c r="D102">
        <v>8.4297196628111398E-3</v>
      </c>
      <c r="E102">
        <v>5.5730181074880002E-3</v>
      </c>
      <c r="F102">
        <v>4.8864315600716203E-3</v>
      </c>
      <c r="G102" s="2">
        <v>4862.3999999999996</v>
      </c>
    </row>
    <row r="103" spans="1:7" x14ac:dyDescent="0.25">
      <c r="A103" t="s">
        <v>130</v>
      </c>
      <c r="B103">
        <v>7581</v>
      </c>
      <c r="C103">
        <v>6.6890809554824796E-3</v>
      </c>
      <c r="D103">
        <v>6.6582426127528302E-3</v>
      </c>
      <c r="E103">
        <v>7.5940628236106401E-3</v>
      </c>
      <c r="F103">
        <v>5.8292563237021299E-3</v>
      </c>
      <c r="G103" s="2">
        <v>4933.6000000000004</v>
      </c>
    </row>
    <row r="104" spans="1:7" x14ac:dyDescent="0.25">
      <c r="A104" t="s">
        <v>131</v>
      </c>
      <c r="B104">
        <v>7683.1</v>
      </c>
      <c r="C104">
        <v>6.7233209183585902E-3</v>
      </c>
      <c r="D104">
        <v>5.1819308324883E-3</v>
      </c>
      <c r="E104">
        <v>4.1109969167523203E-3</v>
      </c>
      <c r="F104">
        <v>4.0804861100844896E-3</v>
      </c>
      <c r="G104" s="2">
        <v>4998.7</v>
      </c>
    </row>
    <row r="105" spans="1:7" x14ac:dyDescent="0.25">
      <c r="A105" t="s">
        <v>132</v>
      </c>
      <c r="B105">
        <v>7772.6</v>
      </c>
      <c r="C105">
        <v>6.8521107801331497E-3</v>
      </c>
      <c r="D105">
        <v>1.38006115816269E-2</v>
      </c>
      <c r="E105">
        <v>3.8288032146782699E-3</v>
      </c>
      <c r="F105">
        <v>4.40256202606193E-3</v>
      </c>
      <c r="G105" s="2">
        <v>5055.7</v>
      </c>
    </row>
    <row r="106" spans="1:7" x14ac:dyDescent="0.25">
      <c r="A106" t="s">
        <v>133</v>
      </c>
      <c r="B106">
        <v>7868.5</v>
      </c>
      <c r="C106">
        <v>6.9521115097985796E-3</v>
      </c>
      <c r="D106">
        <v>2.3530154920012899E-3</v>
      </c>
      <c r="E106">
        <v>9.9886706948639804E-3</v>
      </c>
      <c r="F106">
        <v>5.5560442137978496E-3</v>
      </c>
      <c r="G106" s="2">
        <v>5130.6000000000004</v>
      </c>
    </row>
    <row r="107" spans="1:7" x14ac:dyDescent="0.25">
      <c r="A107" t="s">
        <v>134</v>
      </c>
      <c r="B107">
        <v>8032.8</v>
      </c>
      <c r="C107">
        <v>7.3581059087559596E-3</v>
      </c>
      <c r="D107">
        <v>-5.3566927148979097E-3</v>
      </c>
      <c r="E107">
        <v>1.346071154817E-3</v>
      </c>
      <c r="F107">
        <v>6.6916449200355999E-3</v>
      </c>
      <c r="G107" s="2">
        <v>5220.5</v>
      </c>
    </row>
    <row r="108" spans="1:7" x14ac:dyDescent="0.25">
      <c r="A108" t="s">
        <v>135</v>
      </c>
      <c r="B108">
        <v>8131.4</v>
      </c>
      <c r="C108">
        <v>7.8570760452716399E-3</v>
      </c>
      <c r="D108">
        <v>5.8132167522018099E-3</v>
      </c>
      <c r="E108">
        <v>6.3105617893617297E-3</v>
      </c>
      <c r="F108">
        <v>4.25766089323987E-3</v>
      </c>
      <c r="G108" s="2">
        <v>5274.5</v>
      </c>
    </row>
    <row r="109" spans="1:7" x14ac:dyDescent="0.25">
      <c r="A109" t="s">
        <v>136</v>
      </c>
      <c r="B109">
        <v>8259.7999999999993</v>
      </c>
      <c r="C109">
        <v>8.3189200590592094E-3</v>
      </c>
      <c r="D109">
        <v>3.4173766516008E-3</v>
      </c>
      <c r="E109">
        <v>7.1800961056791603E-3</v>
      </c>
      <c r="F109">
        <v>6.82086926426906E-3</v>
      </c>
      <c r="G109" s="2">
        <v>5352.8</v>
      </c>
    </row>
    <row r="110" spans="1:7" x14ac:dyDescent="0.25">
      <c r="A110" t="s">
        <v>137</v>
      </c>
      <c r="B110">
        <v>8362.7000000000007</v>
      </c>
      <c r="C110">
        <v>8.7606998518963107E-3</v>
      </c>
      <c r="D110">
        <v>3.4214326071944101E-3</v>
      </c>
      <c r="E110">
        <v>6.6315440445050599E-3</v>
      </c>
      <c r="F110">
        <v>4.4114066371616599E-3</v>
      </c>
      <c r="G110" s="2">
        <v>5433.1</v>
      </c>
    </row>
    <row r="111" spans="1:7" x14ac:dyDescent="0.25">
      <c r="A111" t="s">
        <v>138</v>
      </c>
      <c r="B111">
        <v>8518.7999999999993</v>
      </c>
      <c r="C111">
        <v>9.1408284808971504E-3</v>
      </c>
      <c r="D111">
        <v>6.5692745643945996E-3</v>
      </c>
      <c r="E111">
        <v>3.2390293891593198E-3</v>
      </c>
      <c r="F111">
        <v>2.50973234274965E-3</v>
      </c>
      <c r="G111" s="2">
        <v>5471.3</v>
      </c>
    </row>
    <row r="112" spans="1:7" x14ac:dyDescent="0.25">
      <c r="A112" t="s">
        <v>139</v>
      </c>
      <c r="B112">
        <v>8662.7999999999993</v>
      </c>
      <c r="C112">
        <v>9.5429886569127192E-3</v>
      </c>
      <c r="D112">
        <v>2.3153183951269999E-3</v>
      </c>
      <c r="E112">
        <v>4.3412436386187601E-3</v>
      </c>
      <c r="F112">
        <v>2.63146665149439E-3</v>
      </c>
      <c r="G112" s="2">
        <v>5579.2</v>
      </c>
    </row>
    <row r="113" spans="1:7" x14ac:dyDescent="0.25">
      <c r="A113" t="s">
        <v>140</v>
      </c>
      <c r="B113">
        <v>8765.9</v>
      </c>
      <c r="C113">
        <v>9.8517354524063593E-3</v>
      </c>
      <c r="D113">
        <v>6.9919228563011197E-3</v>
      </c>
      <c r="E113">
        <v>7.8458437006230196E-3</v>
      </c>
      <c r="F113">
        <v>3.1494722505958101E-3</v>
      </c>
      <c r="G113" s="2">
        <v>5663.6</v>
      </c>
    </row>
    <row r="114" spans="1:7" x14ac:dyDescent="0.25">
      <c r="A114" t="s">
        <v>141</v>
      </c>
      <c r="B114">
        <v>8866.5</v>
      </c>
      <c r="C114">
        <v>1.01103756318985E-2</v>
      </c>
      <c r="D114">
        <v>-4.18757890199206E-3</v>
      </c>
      <c r="E114">
        <v>1.3335015227144999E-3</v>
      </c>
      <c r="F114">
        <v>7.0711356243924301E-5</v>
      </c>
      <c r="G114" s="2">
        <v>5721.3</v>
      </c>
    </row>
    <row r="115" spans="1:7" x14ac:dyDescent="0.25">
      <c r="A115" t="s">
        <v>142</v>
      </c>
      <c r="B115">
        <v>8969.7000000000007</v>
      </c>
      <c r="C115">
        <v>1.04162509478389E-2</v>
      </c>
      <c r="D115">
        <v>6.4469249559382397E-3</v>
      </c>
      <c r="E115">
        <v>4.4270880198680196E-3</v>
      </c>
      <c r="F115">
        <v>1.8100827264371201E-3</v>
      </c>
      <c r="G115" s="2">
        <v>5832.6</v>
      </c>
    </row>
    <row r="116" spans="1:7" x14ac:dyDescent="0.25">
      <c r="A116" t="s">
        <v>143</v>
      </c>
      <c r="B116">
        <v>9121.1</v>
      </c>
      <c r="C116">
        <v>1.05774547752586E-2</v>
      </c>
      <c r="D116">
        <v>6.5285181031966601E-3</v>
      </c>
      <c r="E116">
        <v>7.4892946087827799E-3</v>
      </c>
      <c r="F116">
        <v>3.0913428285079801E-3</v>
      </c>
      <c r="G116" s="2">
        <v>5926.8</v>
      </c>
    </row>
    <row r="117" spans="1:7" x14ac:dyDescent="0.25">
      <c r="A117" t="s">
        <v>144</v>
      </c>
      <c r="B117">
        <v>9294</v>
      </c>
      <c r="C117">
        <v>1.0755966200001601E-2</v>
      </c>
      <c r="D117">
        <v>3.2201941273426499E-3</v>
      </c>
      <c r="E117">
        <v>8.3583788301826393E-3</v>
      </c>
      <c r="F117">
        <v>2.6315048830598499E-3</v>
      </c>
      <c r="G117" s="2">
        <v>6028.2</v>
      </c>
    </row>
    <row r="118" spans="1:7" x14ac:dyDescent="0.25">
      <c r="A118" t="s">
        <v>145</v>
      </c>
      <c r="B118">
        <v>9411.7000000000007</v>
      </c>
      <c r="C118">
        <v>1.0904450717296401E-2</v>
      </c>
      <c r="D118">
        <v>3.2250703582565902E-3</v>
      </c>
      <c r="E118">
        <v>7.6541859931922298E-3</v>
      </c>
      <c r="F118">
        <v>1.9789751435108599E-3</v>
      </c>
      <c r="G118" s="2">
        <v>6102</v>
      </c>
    </row>
    <row r="119" spans="1:7" x14ac:dyDescent="0.25">
      <c r="A119" t="s">
        <v>146</v>
      </c>
      <c r="B119">
        <v>9526.2000000000007</v>
      </c>
      <c r="C119">
        <v>1.09933825498223E-2</v>
      </c>
      <c r="D119">
        <v>8.4310127829922994E-3</v>
      </c>
      <c r="E119">
        <v>1.35468626936204E-2</v>
      </c>
      <c r="F119">
        <v>5.6870710183500898E-3</v>
      </c>
      <c r="G119" s="2">
        <v>6230.6</v>
      </c>
    </row>
    <row r="120" spans="1:7" x14ac:dyDescent="0.25">
      <c r="A120" t="s">
        <v>147</v>
      </c>
      <c r="B120">
        <v>9686.6</v>
      </c>
      <c r="C120">
        <v>1.1032750166474901E-2</v>
      </c>
      <c r="D120">
        <v>9.0672601236032602E-3</v>
      </c>
      <c r="E120">
        <v>1.20015886995113E-2</v>
      </c>
      <c r="F120">
        <v>5.5016992590115601E-3</v>
      </c>
      <c r="G120" s="2">
        <v>6335.3</v>
      </c>
    </row>
    <row r="121" spans="1:7" x14ac:dyDescent="0.25">
      <c r="A121" t="s">
        <v>148</v>
      </c>
      <c r="B121">
        <v>9900.2000000000007</v>
      </c>
      <c r="C121">
        <v>1.1077015193473601E-2</v>
      </c>
      <c r="D121">
        <v>1.22939826543083E-2</v>
      </c>
      <c r="E121">
        <v>1.1483857757149701E-2</v>
      </c>
      <c r="F121">
        <v>6.0672382984028302E-3</v>
      </c>
      <c r="G121" s="2">
        <v>6467</v>
      </c>
    </row>
    <row r="122" spans="1:7" x14ac:dyDescent="0.25">
      <c r="A122" t="s">
        <v>149</v>
      </c>
      <c r="B122">
        <v>10002.200000000001</v>
      </c>
      <c r="C122">
        <v>1.10222814420016E-2</v>
      </c>
      <c r="D122">
        <v>9.7451826117678202E-3</v>
      </c>
      <c r="E122">
        <v>1.2770551816050101E-2</v>
      </c>
      <c r="F122">
        <v>8.1234768480908902E-3</v>
      </c>
      <c r="G122" s="2">
        <v>6618.2</v>
      </c>
    </row>
    <row r="123" spans="1:7" x14ac:dyDescent="0.25">
      <c r="A123" t="s">
        <v>150</v>
      </c>
      <c r="B123">
        <v>10247.700000000001</v>
      </c>
      <c r="C123">
        <v>1.0594600926936201E-2</v>
      </c>
      <c r="D123">
        <v>3.8342104879505201E-3</v>
      </c>
      <c r="E123">
        <v>1.0627311190325501E-2</v>
      </c>
      <c r="F123">
        <v>4.7665223507560297E-3</v>
      </c>
      <c r="G123" s="2">
        <v>6711.9</v>
      </c>
    </row>
    <row r="124" spans="1:7" x14ac:dyDescent="0.25">
      <c r="A124" t="s">
        <v>151</v>
      </c>
      <c r="B124">
        <v>10318.200000000001</v>
      </c>
      <c r="C124">
        <v>1.0005361308739E-2</v>
      </c>
      <c r="D124">
        <v>7.1598698733590397E-3</v>
      </c>
      <c r="E124">
        <v>1.07463080168777E-2</v>
      </c>
      <c r="F124">
        <v>6.44301870378428E-3</v>
      </c>
      <c r="G124" s="2">
        <v>6820</v>
      </c>
    </row>
    <row r="125" spans="1:7" x14ac:dyDescent="0.25">
      <c r="A125" t="s">
        <v>152</v>
      </c>
      <c r="B125">
        <v>10435.700000000001</v>
      </c>
      <c r="C125">
        <v>9.3754259111808996E-3</v>
      </c>
      <c r="D125">
        <v>4.5134032213876001E-3</v>
      </c>
      <c r="E125">
        <v>1.2491031243885099E-2</v>
      </c>
      <c r="F125">
        <v>5.6454444774587404E-3</v>
      </c>
      <c r="G125" s="2">
        <v>6918.6</v>
      </c>
    </row>
    <row r="126" spans="1:7" x14ac:dyDescent="0.25">
      <c r="A126" t="s">
        <v>153</v>
      </c>
      <c r="B126">
        <v>10470.200000000001</v>
      </c>
      <c r="C126">
        <v>8.7837741802521095E-3</v>
      </c>
      <c r="D126">
        <v>1.7226034279807E-3</v>
      </c>
      <c r="E126">
        <v>1.1950394588500401E-2</v>
      </c>
      <c r="F126">
        <v>7.4133763094279496E-3</v>
      </c>
      <c r="G126" s="2">
        <v>6995.3</v>
      </c>
    </row>
    <row r="127" spans="1:7" x14ac:dyDescent="0.25">
      <c r="A127" t="s">
        <v>154</v>
      </c>
      <c r="B127">
        <v>10599</v>
      </c>
      <c r="C127">
        <v>8.2071151814018303E-3</v>
      </c>
      <c r="D127">
        <v>5.24490556303925E-3</v>
      </c>
      <c r="E127">
        <v>3.8992869875222901E-3</v>
      </c>
      <c r="F127">
        <v>4.67925131978886E-3</v>
      </c>
      <c r="G127" s="2">
        <v>7042.3</v>
      </c>
    </row>
    <row r="128" spans="1:7" x14ac:dyDescent="0.25">
      <c r="A128" t="s">
        <v>155</v>
      </c>
      <c r="B128">
        <v>10598</v>
      </c>
      <c r="C128">
        <v>7.6721517660622903E-3</v>
      </c>
      <c r="D128">
        <v>6.4007526943035097E-3</v>
      </c>
      <c r="E128">
        <v>2.5999968292722601E-3</v>
      </c>
      <c r="F128">
        <v>5.04226211801573E-4</v>
      </c>
      <c r="G128" s="2">
        <v>7070.3</v>
      </c>
    </row>
    <row r="129" spans="1:7" x14ac:dyDescent="0.25">
      <c r="A129" t="s">
        <v>156</v>
      </c>
      <c r="B129">
        <v>10660.5</v>
      </c>
      <c r="C129">
        <v>7.20462094263352E-3</v>
      </c>
      <c r="D129">
        <v>6.4875277986318203E-3</v>
      </c>
      <c r="E129">
        <v>1.92912825540392E-3</v>
      </c>
      <c r="F129">
        <v>4.11135130833795E-4</v>
      </c>
      <c r="G129" s="2">
        <v>7187.3</v>
      </c>
    </row>
    <row r="130" spans="1:7" x14ac:dyDescent="0.25">
      <c r="A130" t="s">
        <v>157</v>
      </c>
      <c r="B130">
        <v>10783.5</v>
      </c>
      <c r="C130">
        <v>6.8019717456557797E-3</v>
      </c>
      <c r="D130">
        <v>6.4738582787979802E-3</v>
      </c>
      <c r="E130">
        <v>5.8867162224009997E-3</v>
      </c>
      <c r="F130">
        <v>2.0150599215187398E-3</v>
      </c>
      <c r="G130" s="2">
        <v>7217.7</v>
      </c>
    </row>
    <row r="131" spans="1:7" x14ac:dyDescent="0.25">
      <c r="A131" t="s">
        <v>158</v>
      </c>
      <c r="B131">
        <v>10887.5</v>
      </c>
      <c r="C131">
        <v>6.52352297592995E-3</v>
      </c>
      <c r="D131">
        <v>9.4525623994965394E-3</v>
      </c>
      <c r="E131">
        <v>9.0215890548515105E-3</v>
      </c>
      <c r="F131">
        <v>7.4222057578321498E-3</v>
      </c>
      <c r="G131" s="2">
        <v>7308</v>
      </c>
    </row>
    <row r="132" spans="1:7" x14ac:dyDescent="0.25">
      <c r="A132" t="s">
        <v>159</v>
      </c>
      <c r="B132">
        <v>10984</v>
      </c>
      <c r="C132">
        <v>6.3657486038832803E-3</v>
      </c>
      <c r="D132">
        <v>8.5883281849539195E-3</v>
      </c>
      <c r="E132">
        <v>7.2615882197446498E-3</v>
      </c>
      <c r="F132">
        <v>5.17433843325232E-3</v>
      </c>
      <c r="G132" s="2">
        <v>7397.1</v>
      </c>
    </row>
    <row r="133" spans="1:7" x14ac:dyDescent="0.25">
      <c r="A133" t="s">
        <v>160</v>
      </c>
      <c r="B133">
        <v>11061.4</v>
      </c>
      <c r="C133">
        <v>6.2377220163234402E-3</v>
      </c>
      <c r="D133">
        <v>1.8541154495886399E-2</v>
      </c>
      <c r="E133">
        <v>8.4442248911666996E-3</v>
      </c>
      <c r="F133">
        <v>4.6642887939480904E-3</v>
      </c>
      <c r="G133" s="2">
        <v>7473</v>
      </c>
    </row>
    <row r="134" spans="1:7" x14ac:dyDescent="0.25">
      <c r="A134" t="s">
        <v>161</v>
      </c>
      <c r="B134">
        <v>11174.1</v>
      </c>
      <c r="C134">
        <v>6.1923451075105397E-3</v>
      </c>
      <c r="D134">
        <v>1.0841277760547999E-2</v>
      </c>
      <c r="E134">
        <v>1.4251817833907301E-2</v>
      </c>
      <c r="F134">
        <v>7.6466916354556201E-3</v>
      </c>
      <c r="G134" s="2">
        <v>7567.2</v>
      </c>
    </row>
    <row r="135" spans="1:7" x14ac:dyDescent="0.25">
      <c r="A135" t="s">
        <v>162</v>
      </c>
      <c r="B135">
        <v>11312.8</v>
      </c>
      <c r="C135">
        <v>6.20090946672169E-3</v>
      </c>
      <c r="D135">
        <v>7.1233242179682401E-3</v>
      </c>
      <c r="E135">
        <v>7.6974160830722805E-4</v>
      </c>
      <c r="F135">
        <v>1.00665943936806E-3</v>
      </c>
      <c r="G135" s="2">
        <v>7661.5</v>
      </c>
    </row>
    <row r="136" spans="1:7" x14ac:dyDescent="0.25">
      <c r="A136" t="s">
        <v>163</v>
      </c>
      <c r="B136">
        <v>11566.7</v>
      </c>
      <c r="C136">
        <v>6.1693217059399803E-3</v>
      </c>
      <c r="D136">
        <v>9.0464774367873292E-3</v>
      </c>
      <c r="E136">
        <v>6.6358001417647899E-3</v>
      </c>
      <c r="F136">
        <v>6.5882777648849098E-3</v>
      </c>
      <c r="G136" s="2">
        <v>7820.9</v>
      </c>
    </row>
    <row r="137" spans="1:7" x14ac:dyDescent="0.25">
      <c r="A137" t="s">
        <v>164</v>
      </c>
      <c r="B137">
        <v>11772.2</v>
      </c>
      <c r="C137">
        <v>6.2236974690297302E-3</v>
      </c>
      <c r="D137">
        <v>7.4820823816648101E-3</v>
      </c>
      <c r="E137">
        <v>7.8805039926887997E-3</v>
      </c>
      <c r="F137">
        <v>4.9184737361187602E-3</v>
      </c>
      <c r="G137" s="2">
        <v>7913.5</v>
      </c>
    </row>
    <row r="138" spans="1:7" x14ac:dyDescent="0.25">
      <c r="A138" t="s">
        <v>165</v>
      </c>
      <c r="B138">
        <v>11923.4</v>
      </c>
      <c r="C138">
        <v>6.3095612105978898E-3</v>
      </c>
      <c r="D138">
        <v>8.5079216176777699E-3</v>
      </c>
      <c r="E138">
        <v>1.27540023486392E-2</v>
      </c>
      <c r="F138">
        <v>7.7112303554813799E-3</v>
      </c>
      <c r="G138" s="2">
        <v>8048.8</v>
      </c>
    </row>
    <row r="139" spans="1:7" x14ac:dyDescent="0.25">
      <c r="A139" t="s">
        <v>166</v>
      </c>
      <c r="B139">
        <v>12112.8</v>
      </c>
      <c r="C139">
        <v>6.3870749538206296E-3</v>
      </c>
      <c r="D139">
        <v>8.68160971513454E-3</v>
      </c>
      <c r="E139">
        <v>1.4340021429305501E-2</v>
      </c>
      <c r="F139">
        <v>6.7288963092255703E-3</v>
      </c>
      <c r="G139" s="2">
        <v>8147.1</v>
      </c>
    </row>
    <row r="140" spans="1:7" x14ac:dyDescent="0.25">
      <c r="A140" t="s">
        <v>167</v>
      </c>
      <c r="B140">
        <v>12305.3</v>
      </c>
      <c r="C140">
        <v>6.4951851612486998E-3</v>
      </c>
      <c r="D140">
        <v>9.1576264456882904E-3</v>
      </c>
      <c r="E140">
        <v>1.61486369161312E-2</v>
      </c>
      <c r="F140">
        <v>4.9124305852199504E-3</v>
      </c>
      <c r="G140" s="2">
        <v>8283.2999999999993</v>
      </c>
    </row>
    <row r="141" spans="1:7" x14ac:dyDescent="0.25">
      <c r="A141" t="s">
        <v>168</v>
      </c>
      <c r="B141">
        <v>12527.2</v>
      </c>
      <c r="C141">
        <v>6.5560086043599001E-3</v>
      </c>
      <c r="D141">
        <v>9.7344908112497706E-3</v>
      </c>
      <c r="E141">
        <v>1.7301777170197999E-2</v>
      </c>
      <c r="F141">
        <v>8.5516034256423196E-3</v>
      </c>
      <c r="G141" s="2">
        <v>8448.6</v>
      </c>
    </row>
    <row r="142" spans="1:7" x14ac:dyDescent="0.25">
      <c r="A142" t="s">
        <v>169</v>
      </c>
      <c r="B142">
        <v>12767.3</v>
      </c>
      <c r="C142">
        <v>6.3920998239301897E-3</v>
      </c>
      <c r="D142">
        <v>1.3160044746666001E-2</v>
      </c>
      <c r="E142">
        <v>9.05667772505225E-3</v>
      </c>
      <c r="F142">
        <v>5.8138814166532899E-3</v>
      </c>
      <c r="G142" s="2">
        <v>8551.7000000000007</v>
      </c>
    </row>
    <row r="143" spans="1:7" x14ac:dyDescent="0.25">
      <c r="A143" t="s">
        <v>170</v>
      </c>
      <c r="B143">
        <v>12922.7</v>
      </c>
      <c r="C143">
        <v>6.1740133622385498E-3</v>
      </c>
      <c r="D143">
        <v>9.0191797136689508E-3</v>
      </c>
      <c r="E143">
        <v>1.2818022917071299E-2</v>
      </c>
      <c r="F143">
        <v>6.3102368803766903E-3</v>
      </c>
      <c r="G143" s="2">
        <v>8701.1</v>
      </c>
    </row>
    <row r="144" spans="1:7" x14ac:dyDescent="0.25">
      <c r="A144" t="s">
        <v>171</v>
      </c>
      <c r="B144">
        <v>13142.6</v>
      </c>
      <c r="C144">
        <v>6.02273013633026E-3</v>
      </c>
      <c r="D144">
        <v>1.04385673711778E-2</v>
      </c>
      <c r="E144">
        <v>1.6025202027119701E-2</v>
      </c>
      <c r="F144">
        <v>1.0802204531536999E-2</v>
      </c>
      <c r="G144" s="2">
        <v>8868.1</v>
      </c>
    </row>
    <row r="145" spans="1:7" x14ac:dyDescent="0.25">
      <c r="A145" t="s">
        <v>172</v>
      </c>
      <c r="B145">
        <v>13324.2</v>
      </c>
      <c r="C145">
        <v>5.8363809428385602E-3</v>
      </c>
      <c r="D145">
        <v>7.1791876566644798E-3</v>
      </c>
      <c r="E145">
        <v>1.6325155028309401E-2</v>
      </c>
      <c r="F145">
        <v>7.9605486356806292E-3</v>
      </c>
      <c r="G145" s="2">
        <v>8955.2999999999993</v>
      </c>
    </row>
    <row r="146" spans="1:7" x14ac:dyDescent="0.25">
      <c r="A146" t="s">
        <v>173</v>
      </c>
      <c r="B146">
        <v>13599.2</v>
      </c>
      <c r="C146">
        <v>5.6406425102726301E-3</v>
      </c>
      <c r="D146">
        <v>8.4207219832792592E-3</v>
      </c>
      <c r="E146">
        <v>7.1493944900584703E-3</v>
      </c>
      <c r="F146">
        <v>5.1929942660688998E-3</v>
      </c>
      <c r="G146" s="2">
        <v>9100.2000000000007</v>
      </c>
    </row>
    <row r="147" spans="1:7" x14ac:dyDescent="0.25">
      <c r="A147" t="s">
        <v>174</v>
      </c>
      <c r="B147">
        <v>13753.4</v>
      </c>
      <c r="C147">
        <v>5.4604212324949096E-3</v>
      </c>
      <c r="D147">
        <v>6.9726485281962304E-3</v>
      </c>
      <c r="E147">
        <v>1.54484393520347E-2</v>
      </c>
      <c r="F147">
        <v>8.7776993817343402E-3</v>
      </c>
      <c r="G147" s="2">
        <v>9227.6</v>
      </c>
    </row>
    <row r="148" spans="1:7" x14ac:dyDescent="0.25">
      <c r="A148" t="s">
        <v>175</v>
      </c>
      <c r="B148">
        <v>13870.2</v>
      </c>
      <c r="C148">
        <v>5.1721590069455604E-3</v>
      </c>
      <c r="D148">
        <v>7.4002688843677299E-3</v>
      </c>
      <c r="E148">
        <v>1.0155246877553399E-2</v>
      </c>
      <c r="F148">
        <v>7.1957797403829904E-3</v>
      </c>
      <c r="G148" s="2">
        <v>9353.7999999999993</v>
      </c>
    </row>
    <row r="149" spans="1:7" x14ac:dyDescent="0.25">
      <c r="A149" t="s">
        <v>176</v>
      </c>
      <c r="B149">
        <v>14039.6</v>
      </c>
      <c r="C149">
        <v>4.8760168577870501E-3</v>
      </c>
      <c r="D149">
        <v>5.2082718221866404E-3</v>
      </c>
      <c r="E149">
        <v>1.0553886449426101E-2</v>
      </c>
      <c r="F149">
        <v>-1.64779548504035E-3</v>
      </c>
      <c r="G149" s="2">
        <v>9427.4</v>
      </c>
    </row>
    <row r="150" spans="1:7" x14ac:dyDescent="0.25">
      <c r="A150" t="s">
        <v>177</v>
      </c>
      <c r="B150">
        <v>14215.7</v>
      </c>
      <c r="C150">
        <v>4.9072200141424497E-3</v>
      </c>
      <c r="D150">
        <v>8.55323448551348E-3</v>
      </c>
      <c r="E150">
        <v>1.9134014331452901E-2</v>
      </c>
      <c r="F150">
        <v>9.1367805522151197E-3</v>
      </c>
      <c r="G150" s="2">
        <v>9572.1</v>
      </c>
    </row>
    <row r="151" spans="1:7" x14ac:dyDescent="0.25">
      <c r="A151" t="s">
        <v>178</v>
      </c>
      <c r="B151">
        <v>14402.1</v>
      </c>
      <c r="C151">
        <v>4.9560506888119997E-3</v>
      </c>
      <c r="D151">
        <v>7.9914261084319503E-3</v>
      </c>
      <c r="E151">
        <v>1.0833520333108901E-2</v>
      </c>
      <c r="F151">
        <v>8.4932883161794592E-3</v>
      </c>
      <c r="G151" s="2">
        <v>9678.7000000000007</v>
      </c>
    </row>
    <row r="152" spans="1:7" x14ac:dyDescent="0.25">
      <c r="A152" t="s">
        <v>179</v>
      </c>
      <c r="B152">
        <v>14564.1</v>
      </c>
      <c r="C152">
        <v>5.0100805234629701E-3</v>
      </c>
      <c r="D152">
        <v>6.88794378698221E-3</v>
      </c>
      <c r="E152">
        <v>1.0951740808800899E-2</v>
      </c>
      <c r="F152">
        <v>5.6531208007042401E-3</v>
      </c>
      <c r="G152" s="2">
        <v>9798.4</v>
      </c>
    </row>
    <row r="153" spans="1:7" x14ac:dyDescent="0.25">
      <c r="A153" t="s">
        <v>180</v>
      </c>
      <c r="B153">
        <v>14715.1</v>
      </c>
      <c r="C153">
        <v>4.9971170478570999E-3</v>
      </c>
      <c r="D153">
        <v>8.0115697167255605E-3</v>
      </c>
      <c r="E153">
        <v>1.4334337753595799E-2</v>
      </c>
      <c r="F153">
        <v>1.0159885730083499E-2</v>
      </c>
      <c r="G153" s="2">
        <v>9937.1</v>
      </c>
    </row>
    <row r="154" spans="1:7" x14ac:dyDescent="0.25">
      <c r="A154" t="s">
        <v>181</v>
      </c>
      <c r="B154">
        <v>14706.5</v>
      </c>
      <c r="C154">
        <v>4.9483648881238898E-3</v>
      </c>
      <c r="D154">
        <v>8.4375213500034203E-3</v>
      </c>
      <c r="E154">
        <v>1.61162292834292E-2</v>
      </c>
      <c r="F154">
        <v>8.1419481378428599E-3</v>
      </c>
      <c r="G154" s="2">
        <v>10004.4</v>
      </c>
    </row>
    <row r="155" spans="1:7" x14ac:dyDescent="0.25">
      <c r="A155" t="s">
        <v>182</v>
      </c>
      <c r="B155">
        <v>14865.7</v>
      </c>
      <c r="C155">
        <v>4.7753276719237903E-3</v>
      </c>
      <c r="D155">
        <v>1.0241297155697099E-2</v>
      </c>
      <c r="E155">
        <v>1.4002319910991099E-2</v>
      </c>
      <c r="F155">
        <v>9.7389376527010595E-3</v>
      </c>
      <c r="G155" s="2">
        <v>10129.9</v>
      </c>
    </row>
    <row r="156" spans="1:7" x14ac:dyDescent="0.25">
      <c r="A156" t="s">
        <v>183</v>
      </c>
      <c r="B156">
        <v>14899</v>
      </c>
      <c r="C156">
        <v>4.57507442633998E-3</v>
      </c>
      <c r="D156">
        <v>7.49972057672976E-3</v>
      </c>
      <c r="E156">
        <v>1.3517141556455701E-2</v>
      </c>
      <c r="F156">
        <v>1.06643963750013E-2</v>
      </c>
      <c r="G156" s="2">
        <v>10159.1</v>
      </c>
    </row>
    <row r="157" spans="1:7" x14ac:dyDescent="0.25">
      <c r="A157" t="s">
        <v>184</v>
      </c>
      <c r="B157">
        <v>14608.2</v>
      </c>
      <c r="C157">
        <v>4.3244644498383602E-3</v>
      </c>
      <c r="D157">
        <v>-4.75921057010686E-3</v>
      </c>
      <c r="E157">
        <v>-1.2012392458567001E-2</v>
      </c>
      <c r="F157">
        <v>-1.5960807350838501E-2</v>
      </c>
      <c r="G157" s="2">
        <v>9906.9</v>
      </c>
    </row>
    <row r="158" spans="1:7" x14ac:dyDescent="0.25">
      <c r="A158" t="s">
        <v>185</v>
      </c>
      <c r="B158">
        <v>14430.9</v>
      </c>
      <c r="C158">
        <v>3.9831989956942097E-3</v>
      </c>
      <c r="D158">
        <v>-8.3935259497057695E-3</v>
      </c>
      <c r="E158">
        <v>-1.28695327800056E-2</v>
      </c>
      <c r="F158">
        <v>-6.7582027686105004E-3</v>
      </c>
      <c r="G158" s="2">
        <v>9815</v>
      </c>
    </row>
    <row r="159" spans="1:7" x14ac:dyDescent="0.25">
      <c r="A159" t="s">
        <v>186</v>
      </c>
      <c r="B159">
        <v>14381.2</v>
      </c>
      <c r="C159">
        <v>3.7336761225861301E-3</v>
      </c>
      <c r="D159">
        <v>1.79858136894362E-4</v>
      </c>
      <c r="E159">
        <v>2.3027869626830498E-3</v>
      </c>
      <c r="F159">
        <v>3.9804493031378998E-3</v>
      </c>
      <c r="G159" s="2">
        <v>9805.5</v>
      </c>
    </row>
    <row r="160" spans="1:7" x14ac:dyDescent="0.25">
      <c r="A160" t="s">
        <v>187</v>
      </c>
      <c r="B160">
        <v>14448.9</v>
      </c>
      <c r="C160">
        <v>3.5218646672565699E-3</v>
      </c>
      <c r="D160">
        <v>3.0570384939590002E-3</v>
      </c>
      <c r="E160">
        <v>5.2076583210602899E-3</v>
      </c>
      <c r="F160">
        <v>6.89016400849418E-3</v>
      </c>
      <c r="G160" s="2">
        <v>9939.4</v>
      </c>
    </row>
    <row r="161" spans="1:7" x14ac:dyDescent="0.25">
      <c r="A161" t="s">
        <v>188</v>
      </c>
      <c r="B161">
        <v>14651.2</v>
      </c>
      <c r="C161">
        <v>3.4282929885316401E-3</v>
      </c>
      <c r="D161">
        <v>7.6865328806572401E-3</v>
      </c>
      <c r="E161">
        <v>7.2084109849150898E-3</v>
      </c>
      <c r="F161">
        <v>7.7180229297075797E-3</v>
      </c>
      <c r="G161" s="2">
        <v>10005</v>
      </c>
    </row>
    <row r="162" spans="1:7" x14ac:dyDescent="0.25">
      <c r="A162" t="s">
        <v>189</v>
      </c>
      <c r="B162">
        <v>14764.6</v>
      </c>
      <c r="C162">
        <v>3.4628280726096698E-3</v>
      </c>
      <c r="D162">
        <v>6.3714098273157703E-3</v>
      </c>
      <c r="E162">
        <v>9.97300190848582E-3</v>
      </c>
      <c r="F162">
        <v>3.8628520538797101E-3</v>
      </c>
      <c r="G162" s="2">
        <v>10101.799999999999</v>
      </c>
    </row>
    <row r="163" spans="1:7" x14ac:dyDescent="0.25">
      <c r="A163" t="s">
        <v>190</v>
      </c>
      <c r="B163">
        <v>14980.2</v>
      </c>
      <c r="C163">
        <v>3.55457745464594E-3</v>
      </c>
      <c r="D163">
        <v>7.6679999116080503E-3</v>
      </c>
      <c r="E163">
        <v>6.7289633478897501E-3</v>
      </c>
      <c r="F163">
        <v>1.5525023010301E-3</v>
      </c>
      <c r="G163" s="2">
        <v>10208.1</v>
      </c>
    </row>
    <row r="164" spans="1:7" x14ac:dyDescent="0.25">
      <c r="A164" t="s">
        <v>191</v>
      </c>
      <c r="B164">
        <v>15141.6</v>
      </c>
      <c r="C164">
        <v>3.72568830512754E-3</v>
      </c>
      <c r="D164">
        <v>3.96929824561387E-3</v>
      </c>
      <c r="E164">
        <v>5.2762294988153401E-3</v>
      </c>
      <c r="F164">
        <v>1.91547549187865E-3</v>
      </c>
      <c r="G164" s="2">
        <v>10300.799999999999</v>
      </c>
    </row>
    <row r="165" spans="1:7" x14ac:dyDescent="0.25">
      <c r="A165" t="s">
        <v>192</v>
      </c>
      <c r="B165">
        <v>15309.5</v>
      </c>
      <c r="C165">
        <v>3.8548428608196099E-3</v>
      </c>
      <c r="D165">
        <v>8.1365632030756495E-3</v>
      </c>
      <c r="E165">
        <v>8.4135983787598807E-3</v>
      </c>
      <c r="F165">
        <v>6.4095480163552897E-3</v>
      </c>
      <c r="G165" s="2">
        <v>10430.299999999999</v>
      </c>
    </row>
    <row r="166" spans="1:7" x14ac:dyDescent="0.25">
      <c r="A166" t="s">
        <v>193</v>
      </c>
      <c r="B166">
        <v>15351.4</v>
      </c>
      <c r="C166">
        <v>3.98247483178449E-3</v>
      </c>
      <c r="D166">
        <v>8.9809006900885002E-3</v>
      </c>
      <c r="E166">
        <v>1.0172400167094E-2</v>
      </c>
      <c r="F166">
        <v>8.4001317667727893E-3</v>
      </c>
      <c r="G166" s="2">
        <v>10558.2</v>
      </c>
    </row>
    <row r="167" spans="1:7" x14ac:dyDescent="0.25">
      <c r="A167" t="s">
        <v>194</v>
      </c>
      <c r="B167">
        <v>15557.5</v>
      </c>
      <c r="C167">
        <v>4.11422215664681E-3</v>
      </c>
      <c r="D167">
        <v>9.0512798488233698E-3</v>
      </c>
      <c r="E167">
        <v>1.21599570825044E-2</v>
      </c>
      <c r="F167">
        <v>9.8328523983230998E-3</v>
      </c>
      <c r="G167" s="2">
        <v>10673</v>
      </c>
    </row>
    <row r="168" spans="1:7" x14ac:dyDescent="0.25">
      <c r="A168" t="s">
        <v>195</v>
      </c>
      <c r="B168">
        <v>15647.7</v>
      </c>
      <c r="C168">
        <v>4.2273500505811698E-3</v>
      </c>
      <c r="D168">
        <v>3.47950073952696E-3</v>
      </c>
      <c r="E168">
        <v>5.1125195998322796E-3</v>
      </c>
      <c r="F168">
        <v>4.6259354309992097E-3</v>
      </c>
      <c r="G168" s="2">
        <v>10755</v>
      </c>
    </row>
    <row r="169" spans="1:7" x14ac:dyDescent="0.25">
      <c r="A169" t="s">
        <v>196</v>
      </c>
      <c r="B169">
        <v>15842.3</v>
      </c>
      <c r="C169">
        <v>4.2939709945919403E-3</v>
      </c>
      <c r="D169">
        <v>-1.3360761775496101E-3</v>
      </c>
      <c r="E169">
        <v>-1.23043120021982E-3</v>
      </c>
      <c r="F169">
        <v>3.30589157104977E-3</v>
      </c>
      <c r="G169" s="2">
        <v>10809.2</v>
      </c>
    </row>
    <row r="170" spans="1:7" x14ac:dyDescent="0.25">
      <c r="A170" t="s">
        <v>197</v>
      </c>
      <c r="B170">
        <v>16068.8</v>
      </c>
      <c r="C170">
        <v>4.35406323198118E-3</v>
      </c>
      <c r="D170">
        <v>3.4614567848798598E-3</v>
      </c>
      <c r="E170">
        <v>1.2121478776412601E-2</v>
      </c>
      <c r="F170">
        <v>6.6220914683070599E-3</v>
      </c>
      <c r="G170" s="2">
        <v>10959.3</v>
      </c>
    </row>
    <row r="171" spans="1:7" x14ac:dyDescent="0.25">
      <c r="A171" t="s">
        <v>198</v>
      </c>
      <c r="B171">
        <v>16207.1</v>
      </c>
      <c r="C171">
        <v>4.4244578225867102E-3</v>
      </c>
      <c r="D171">
        <v>2.2114997989546299E-3</v>
      </c>
      <c r="E171">
        <v>9.7810139651155495E-5</v>
      </c>
      <c r="F171">
        <v>2.4124811358854398E-3</v>
      </c>
      <c r="G171" s="2">
        <v>11005.1</v>
      </c>
    </row>
    <row r="172" spans="1:7" x14ac:dyDescent="0.25">
      <c r="A172" t="s">
        <v>199</v>
      </c>
      <c r="B172">
        <v>16319.5</v>
      </c>
      <c r="C172">
        <v>4.45496156068059E-3</v>
      </c>
      <c r="D172">
        <v>1.9215541360924099E-3</v>
      </c>
      <c r="E172">
        <v>5.9549682691471002E-3</v>
      </c>
      <c r="F172">
        <v>2.90497344175744E-3</v>
      </c>
      <c r="G172" s="2">
        <v>11059.4</v>
      </c>
    </row>
    <row r="173" spans="1:7" x14ac:dyDescent="0.25">
      <c r="A173" t="s">
        <v>200</v>
      </c>
      <c r="B173">
        <v>16420.400000000001</v>
      </c>
      <c r="C173">
        <v>4.4905046840608698E-3</v>
      </c>
      <c r="D173">
        <v>1.2223779466158399E-3</v>
      </c>
      <c r="E173">
        <v>1.22499243831828E-2</v>
      </c>
      <c r="F173">
        <v>5.61340451398062E-3</v>
      </c>
      <c r="G173" s="2">
        <v>11165.7</v>
      </c>
    </row>
    <row r="174" spans="1:7" x14ac:dyDescent="0.25">
      <c r="A174" t="s">
        <v>201</v>
      </c>
      <c r="B174">
        <v>16648.2</v>
      </c>
      <c r="C174">
        <v>4.5475065790199203E-3</v>
      </c>
      <c r="D174">
        <v>-6.94641785860872E-4</v>
      </c>
      <c r="E174">
        <v>1.140802083111E-2</v>
      </c>
      <c r="F174">
        <v>3.5006202300107399E-3</v>
      </c>
      <c r="G174" s="2">
        <v>11277.7</v>
      </c>
    </row>
    <row r="175" spans="1:7" x14ac:dyDescent="0.25">
      <c r="A175" t="s">
        <v>202</v>
      </c>
      <c r="B175">
        <v>16728.7</v>
      </c>
      <c r="C175">
        <v>4.5488425113995304E-3</v>
      </c>
      <c r="D175">
        <v>1.6324897047825799E-3</v>
      </c>
      <c r="E175">
        <v>5.1068319704563603E-3</v>
      </c>
      <c r="F175">
        <v>5.1330937889559902E-4</v>
      </c>
      <c r="G175" s="2">
        <v>11315.7</v>
      </c>
    </row>
    <row r="176" spans="1:7" x14ac:dyDescent="0.25">
      <c r="A176" t="s">
        <v>203</v>
      </c>
      <c r="B176">
        <v>16953.8</v>
      </c>
      <c r="C176">
        <v>4.5446113893525802E-3</v>
      </c>
      <c r="D176">
        <v>3.5120186746862001E-3</v>
      </c>
      <c r="E176">
        <v>7.9152625998593108E-3</v>
      </c>
      <c r="F176">
        <v>4.1148385475562304E-3</v>
      </c>
      <c r="G176" s="2">
        <v>11408.4</v>
      </c>
    </row>
    <row r="177" spans="1:7" x14ac:dyDescent="0.25">
      <c r="A177" t="s">
        <v>204</v>
      </c>
      <c r="B177">
        <v>17192</v>
      </c>
      <c r="C177">
        <v>4.5729306402646497E-3</v>
      </c>
      <c r="D177">
        <v>1.5382036128924101E-2</v>
      </c>
      <c r="E177">
        <v>5.7804672283960903E-3</v>
      </c>
      <c r="F177">
        <v>3.6808792400497801E-3</v>
      </c>
      <c r="G177" s="2">
        <v>11551.2</v>
      </c>
    </row>
    <row r="178" spans="1:7" x14ac:dyDescent="0.25">
      <c r="A178" t="s">
        <v>205</v>
      </c>
      <c r="B178">
        <v>17197.7</v>
      </c>
      <c r="C178">
        <v>4.6007709399953399E-3</v>
      </c>
      <c r="D178">
        <v>-2.63147032114253E-3</v>
      </c>
      <c r="E178">
        <v>7.9943666639052894E-3</v>
      </c>
      <c r="F178">
        <v>4.5920169551394397E-3</v>
      </c>
      <c r="G178" s="2">
        <v>11646</v>
      </c>
    </row>
    <row r="179" spans="1:7" x14ac:dyDescent="0.25">
      <c r="A179" t="s">
        <v>206</v>
      </c>
      <c r="B179">
        <v>17518.5</v>
      </c>
      <c r="C179">
        <v>4.6173716499837703E-3</v>
      </c>
      <c r="D179">
        <v>4.2214611635920099E-3</v>
      </c>
      <c r="E179">
        <v>3.10252722416271E-3</v>
      </c>
      <c r="F179">
        <v>4.4779515181601103E-3</v>
      </c>
      <c r="G179" s="2">
        <v>11810.5</v>
      </c>
    </row>
    <row r="180" spans="1:7" x14ac:dyDescent="0.25">
      <c r="A180" t="s">
        <v>207</v>
      </c>
      <c r="B180">
        <v>17804.2</v>
      </c>
      <c r="C180">
        <v>4.6818586014420998E-3</v>
      </c>
      <c r="D180">
        <v>4.69827008871082E-3</v>
      </c>
      <c r="E180">
        <v>5.3153356137727297E-3</v>
      </c>
      <c r="F180">
        <v>2.72833036477271E-3</v>
      </c>
      <c r="G180" s="2">
        <v>11959.8</v>
      </c>
    </row>
    <row r="181" spans="1:7" x14ac:dyDescent="0.25">
      <c r="A181" t="s">
        <v>208</v>
      </c>
      <c r="B181">
        <v>17912.099999999999</v>
      </c>
      <c r="C181">
        <v>4.6973639310696801E-3</v>
      </c>
      <c r="D181">
        <v>1.32290053633866E-3</v>
      </c>
      <c r="E181">
        <v>-8.7611169405366095E-4</v>
      </c>
      <c r="F181">
        <v>-1.3245169106926901E-3</v>
      </c>
      <c r="G181" s="2">
        <v>12081.6</v>
      </c>
    </row>
    <row r="182" spans="1:7" x14ac:dyDescent="0.25">
      <c r="A182" t="s">
        <v>209</v>
      </c>
      <c r="B182">
        <v>18063.5</v>
      </c>
      <c r="C182">
        <v>4.7072434233919004E-3</v>
      </c>
      <c r="D182">
        <v>-1.9458839433850201E-3</v>
      </c>
      <c r="E182">
        <v>-9.1868468009176397E-3</v>
      </c>
      <c r="F182">
        <v>-4.4825990849740602E-3</v>
      </c>
      <c r="G182" s="2">
        <v>12119.8</v>
      </c>
    </row>
    <row r="183" spans="1:7" x14ac:dyDescent="0.25">
      <c r="A183" t="s">
        <v>210</v>
      </c>
      <c r="B183">
        <v>18279.8</v>
      </c>
      <c r="C183">
        <v>4.7063173462920096E-3</v>
      </c>
      <c r="D183">
        <v>1.9394163280384001E-3</v>
      </c>
      <c r="E183">
        <v>6.2671084858087998E-3</v>
      </c>
      <c r="F183">
        <v>4.9881750302078797E-3</v>
      </c>
      <c r="G183" s="2">
        <v>12264.1</v>
      </c>
    </row>
    <row r="184" spans="1:7" x14ac:dyDescent="0.25">
      <c r="A184" t="s">
        <v>211</v>
      </c>
      <c r="B184">
        <v>18401.599999999999</v>
      </c>
      <c r="C184">
        <v>4.6790143577395398E-3</v>
      </c>
      <c r="D184">
        <v>9.1150234020553899E-4</v>
      </c>
      <c r="E184">
        <v>6.3405704468055802E-4</v>
      </c>
      <c r="F184">
        <v>2.5998849062809398E-3</v>
      </c>
      <c r="G184" s="2">
        <v>12382.5</v>
      </c>
    </row>
    <row r="185" spans="1:7" x14ac:dyDescent="0.25">
      <c r="A185" t="s">
        <v>212</v>
      </c>
      <c r="B185">
        <v>18435.099999999999</v>
      </c>
      <c r="C185">
        <v>4.6362918038107496E-3</v>
      </c>
      <c r="D185">
        <v>-1.2176404379412599E-3</v>
      </c>
      <c r="E185">
        <v>-3.86325310439983E-3</v>
      </c>
      <c r="F185">
        <v>-7.6871829037050698E-4</v>
      </c>
      <c r="G185" s="2">
        <v>12423.4</v>
      </c>
    </row>
    <row r="186" spans="1:7" x14ac:dyDescent="0.25">
      <c r="A186" t="s">
        <v>213</v>
      </c>
      <c r="B186">
        <v>18525.900000000001</v>
      </c>
      <c r="C186">
        <v>4.5940610562173996E-3</v>
      </c>
      <c r="D186">
        <v>-1.10643267664512E-3</v>
      </c>
      <c r="E186">
        <v>-8.0232283747319107E-3</v>
      </c>
      <c r="F186">
        <v>4.92358190583575E-4</v>
      </c>
      <c r="G186" s="2">
        <v>12523.2</v>
      </c>
    </row>
    <row r="187" spans="1:7" x14ac:dyDescent="0.25">
      <c r="A187" t="s">
        <v>214</v>
      </c>
      <c r="B187">
        <v>18711.7</v>
      </c>
      <c r="C187">
        <v>4.5782370417226702E-3</v>
      </c>
      <c r="D187">
        <v>5.32291314113409E-3</v>
      </c>
      <c r="E187">
        <v>7.5606350519727998E-3</v>
      </c>
      <c r="F187">
        <v>6.3462445405892999E-3</v>
      </c>
      <c r="G187" s="2">
        <v>12665.1</v>
      </c>
    </row>
    <row r="188" spans="1:7" x14ac:dyDescent="0.25">
      <c r="A188" t="s">
        <v>215</v>
      </c>
      <c r="B188">
        <v>18892.599999999999</v>
      </c>
      <c r="C188">
        <v>4.5418885998596004E-3</v>
      </c>
      <c r="D188">
        <v>3.8970843280079501E-3</v>
      </c>
      <c r="E188">
        <v>3.14116777531415E-3</v>
      </c>
      <c r="F188">
        <v>3.4536507839482101E-3</v>
      </c>
      <c r="G188" s="2">
        <v>12797.1</v>
      </c>
    </row>
    <row r="189" spans="1:7" x14ac:dyDescent="0.25">
      <c r="A189" t="s">
        <v>216</v>
      </c>
      <c r="B189">
        <v>19089.400000000001</v>
      </c>
      <c r="C189">
        <v>4.5264910189484198E-3</v>
      </c>
      <c r="D189">
        <v>4.9489858135849402E-3</v>
      </c>
      <c r="E189">
        <v>4.8709604797281302E-3</v>
      </c>
      <c r="F189">
        <v>4.57886614684866E-3</v>
      </c>
      <c r="G189" s="2">
        <v>12922</v>
      </c>
    </row>
    <row r="190" spans="1:7" x14ac:dyDescent="0.25">
      <c r="A190" t="s">
        <v>217</v>
      </c>
      <c r="B190">
        <v>19280.099999999999</v>
      </c>
      <c r="C190">
        <v>4.5418974697333204E-3</v>
      </c>
      <c r="D190">
        <v>4.7425953827950904E-3</v>
      </c>
      <c r="E190">
        <v>9.2262571539136803E-3</v>
      </c>
      <c r="F190">
        <v>5.8314046914005298E-3</v>
      </c>
      <c r="G190" s="2">
        <v>13097.3</v>
      </c>
    </row>
    <row r="191" spans="1:7" x14ac:dyDescent="0.25">
      <c r="A191" t="s">
        <v>218</v>
      </c>
      <c r="B191">
        <v>19438.599999999999</v>
      </c>
      <c r="C191">
        <v>4.5926446403021801E-3</v>
      </c>
      <c r="D191">
        <v>3.2407407407408799E-3</v>
      </c>
      <c r="E191">
        <v>1.8061834032936401E-3</v>
      </c>
      <c r="F191">
        <v>2.0095655319321E-3</v>
      </c>
      <c r="G191" s="2">
        <v>13188.7</v>
      </c>
    </row>
    <row r="192" spans="1:7" x14ac:dyDescent="0.25">
      <c r="A192" t="s">
        <v>219</v>
      </c>
      <c r="B192">
        <v>19692.599999999999</v>
      </c>
      <c r="C192">
        <v>4.72876742877704E-3</v>
      </c>
      <c r="D192">
        <v>4.3939728336108699E-3</v>
      </c>
      <c r="E192">
        <v>8.8736238832427504E-3</v>
      </c>
      <c r="F192">
        <v>3.5297420881632599E-3</v>
      </c>
      <c r="G192" s="2">
        <v>13325.1</v>
      </c>
    </row>
    <row r="193" spans="1:7" x14ac:dyDescent="0.25">
      <c r="A193" t="s">
        <v>220</v>
      </c>
      <c r="B193">
        <v>20037.099999999999</v>
      </c>
      <c r="C193">
        <v>4.8528017110918099E-3</v>
      </c>
      <c r="D193">
        <v>7.1713943268076896E-3</v>
      </c>
      <c r="E193">
        <v>1.28189768779201E-2</v>
      </c>
      <c r="F193">
        <v>5.9954434629683204E-3</v>
      </c>
      <c r="G193" s="2">
        <v>13551.4</v>
      </c>
    </row>
    <row r="194" spans="1:7" x14ac:dyDescent="0.25">
      <c r="A194" t="s">
        <v>221</v>
      </c>
      <c r="B194">
        <v>20328.599999999999</v>
      </c>
      <c r="C194">
        <v>4.9900099398589902E-3</v>
      </c>
      <c r="D194">
        <v>9.5202205517761502E-3</v>
      </c>
      <c r="E194">
        <v>1.29228767447362E-2</v>
      </c>
      <c r="F194">
        <v>6.9927291509395096E-3</v>
      </c>
      <c r="G194" s="2">
        <v>13745.1</v>
      </c>
    </row>
    <row r="195" spans="1:7" x14ac:dyDescent="0.25">
      <c r="A195" t="s">
        <v>222</v>
      </c>
      <c r="B195">
        <v>20580.900000000001</v>
      </c>
      <c r="C195">
        <v>5.12008471867009E-3</v>
      </c>
      <c r="D195">
        <v>6.8665396176741398E-3</v>
      </c>
      <c r="E195">
        <v>1.01986200722077E-2</v>
      </c>
      <c r="F195">
        <v>5.2475833497731498E-3</v>
      </c>
      <c r="G195" s="2">
        <v>13891.3</v>
      </c>
    </row>
    <row r="196" spans="1:7" x14ac:dyDescent="0.25">
      <c r="A196" t="s">
        <v>223</v>
      </c>
      <c r="B196">
        <v>20798.7</v>
      </c>
      <c r="C196">
        <v>5.1884284131060703E-3</v>
      </c>
      <c r="D196">
        <v>5.1708830502357203E-3</v>
      </c>
      <c r="E196">
        <v>8.9781999287139608E-3</v>
      </c>
      <c r="F196">
        <v>3.3558364078814002E-3</v>
      </c>
      <c r="G196" s="2">
        <v>14002.2</v>
      </c>
    </row>
    <row r="197" spans="1:7" x14ac:dyDescent="0.25">
      <c r="A197" t="s">
        <v>224</v>
      </c>
      <c r="B197">
        <v>20917.900000000001</v>
      </c>
      <c r="C197">
        <v>5.21108864289221E-3</v>
      </c>
      <c r="D197">
        <v>7.2893513350869004E-3</v>
      </c>
      <c r="E197">
        <v>4.3727742292747297E-3</v>
      </c>
      <c r="F197">
        <v>3.7944725878693601E-3</v>
      </c>
      <c r="G197" s="2">
        <v>14099.2</v>
      </c>
    </row>
    <row r="198" spans="1:7" x14ac:dyDescent="0.25">
      <c r="A198" t="s">
        <v>225</v>
      </c>
      <c r="B198">
        <v>21111.599999999999</v>
      </c>
      <c r="C198">
        <v>5.2332587364434203E-3</v>
      </c>
      <c r="D198">
        <v>9.1830638478289702E-3</v>
      </c>
      <c r="E198">
        <v>-4.8575529720429299E-3</v>
      </c>
      <c r="F198">
        <v>2.0362035034391401E-3</v>
      </c>
      <c r="G198" s="2">
        <v>14150.2</v>
      </c>
    </row>
    <row r="199" spans="1:7" x14ac:dyDescent="0.25">
      <c r="A199" t="s">
        <v>226</v>
      </c>
      <c r="B199">
        <v>21397.9</v>
      </c>
      <c r="C199">
        <v>5.2598358931201803E-3</v>
      </c>
      <c r="D199">
        <v>-6.6551450859820803E-3</v>
      </c>
      <c r="E199">
        <v>7.5177196568785298E-3</v>
      </c>
      <c r="F199">
        <v>5.5906116615298497E-3</v>
      </c>
      <c r="G199" s="2">
        <v>14350.7</v>
      </c>
    </row>
    <row r="200" spans="1:7" x14ac:dyDescent="0.25">
      <c r="A200" t="s">
        <v>227</v>
      </c>
      <c r="B200">
        <v>21717.200000000001</v>
      </c>
      <c r="C200">
        <v>5.2420493151750201E-3</v>
      </c>
      <c r="D200">
        <v>9.3238748870549904E-4</v>
      </c>
      <c r="E200">
        <v>3.9251751633120301E-3</v>
      </c>
      <c r="F200">
        <v>2.4075184189662501E-3</v>
      </c>
      <c r="G200" s="2">
        <v>14548.3</v>
      </c>
    </row>
    <row r="201" spans="1:7" x14ac:dyDescent="0.25">
      <c r="A201" t="s">
        <v>228</v>
      </c>
      <c r="B201">
        <v>21933.200000000001</v>
      </c>
      <c r="C201">
        <v>5.0839825498352198E-3</v>
      </c>
      <c r="D201">
        <v>3.6396462148640101E-3</v>
      </c>
      <c r="E201">
        <v>5.8458545430506402E-3</v>
      </c>
      <c r="F201">
        <v>3.9353749698576301E-3</v>
      </c>
      <c r="G201" s="2">
        <v>14701</v>
      </c>
    </row>
    <row r="202" spans="1:7" x14ac:dyDescent="0.25">
      <c r="A202" t="s">
        <v>229</v>
      </c>
      <c r="B202">
        <v>21727.7</v>
      </c>
      <c r="C202">
        <v>4.9956402560928899E-3</v>
      </c>
      <c r="D202">
        <v>3.02363410199979E-3</v>
      </c>
      <c r="E202">
        <v>1.29100707941336E-2</v>
      </c>
      <c r="F202">
        <v>3.0840771307514298E-3</v>
      </c>
      <c r="G202" s="2">
        <v>14496.2</v>
      </c>
    </row>
    <row r="203" spans="1:7" x14ac:dyDescent="0.25">
      <c r="A203" t="s">
        <v>230</v>
      </c>
      <c r="B203">
        <v>19935.400000000001</v>
      </c>
      <c r="C203">
        <v>4.9516340871831304E-3</v>
      </c>
      <c r="D203">
        <v>6.3915440825756996E-4</v>
      </c>
      <c r="E203">
        <v>-1.30699567115622E-3</v>
      </c>
      <c r="F203">
        <v>-3.98452166583652E-3</v>
      </c>
      <c r="G203" s="2">
        <v>13175.6</v>
      </c>
    </row>
    <row r="204" spans="1:7" x14ac:dyDescent="0.25">
      <c r="A204" t="s">
        <v>231</v>
      </c>
      <c r="B204">
        <v>21684.6</v>
      </c>
      <c r="C204">
        <v>4.79845075864183E-3</v>
      </c>
      <c r="D204">
        <v>5.4627096183730304E-3</v>
      </c>
      <c r="E204">
        <v>1.2001113792463399E-2</v>
      </c>
      <c r="F204">
        <v>8.1163211139745305E-3</v>
      </c>
      <c r="G204" s="2">
        <v>14478</v>
      </c>
    </row>
    <row r="205" spans="1:7" x14ac:dyDescent="0.25">
      <c r="A205" t="s">
        <v>232</v>
      </c>
      <c r="B205">
        <v>22068.799999999999</v>
      </c>
      <c r="C205">
        <v>4.8135120124182E-3</v>
      </c>
      <c r="D205">
        <v>7.4621204938085696E-3</v>
      </c>
      <c r="E205">
        <v>1.2262342593526701E-2</v>
      </c>
      <c r="F205">
        <v>4.8458485958486897E-3</v>
      </c>
      <c r="G205" s="2">
        <v>14752.7</v>
      </c>
    </row>
    <row r="206" spans="1:7" x14ac:dyDescent="0.25">
      <c r="A206" t="s">
        <v>233</v>
      </c>
      <c r="B206">
        <v>22656.799999999999</v>
      </c>
      <c r="C206">
        <v>4.4644755304221696E-3</v>
      </c>
      <c r="D206">
        <v>7.6797831590638098E-3</v>
      </c>
      <c r="E206">
        <v>2.21890006342302E-2</v>
      </c>
      <c r="F206">
        <v>1.1287260299981E-2</v>
      </c>
      <c r="G206" s="2">
        <v>15259.4</v>
      </c>
    </row>
    <row r="207" spans="1:7" x14ac:dyDescent="0.25">
      <c r="A207" t="s">
        <v>234</v>
      </c>
      <c r="B207">
        <v>23368.9</v>
      </c>
      <c r="C207">
        <v>4.4399292621439797E-3</v>
      </c>
      <c r="D207">
        <v>1.07780963677628E-2</v>
      </c>
      <c r="E207">
        <v>1.9721855361242401E-2</v>
      </c>
      <c r="F207">
        <v>1.5573224192473501E-2</v>
      </c>
      <c r="G207" s="2">
        <v>16016.3</v>
      </c>
    </row>
    <row r="208" spans="1:7" x14ac:dyDescent="0.25">
      <c r="A208" t="s">
        <v>235</v>
      </c>
      <c r="B208">
        <v>23922</v>
      </c>
      <c r="C208">
        <v>4.6169694699380601E-3</v>
      </c>
      <c r="D208">
        <v>1.1808950038346699E-2</v>
      </c>
      <c r="E208">
        <v>1.6072111539932502E-2</v>
      </c>
      <c r="F208">
        <v>1.3800051761748E-2</v>
      </c>
      <c r="G208" s="2">
        <v>16363.9</v>
      </c>
    </row>
    <row r="209" spans="1:9" x14ac:dyDescent="0.25">
      <c r="A209" t="s">
        <v>236</v>
      </c>
      <c r="B209">
        <v>24777</v>
      </c>
      <c r="C209">
        <v>4.82880128270868E-3</v>
      </c>
      <c r="D209">
        <v>1.23743162162901E-2</v>
      </c>
      <c r="E209">
        <v>1.9761662374992599E-2</v>
      </c>
      <c r="F209">
        <v>1.6502402421568099E-2</v>
      </c>
      <c r="G209" s="2">
        <v>16816.099999999999</v>
      </c>
    </row>
    <row r="210" spans="1:9" x14ac:dyDescent="0.25">
      <c r="A210" t="s">
        <v>237</v>
      </c>
      <c r="B210">
        <v>25215.5</v>
      </c>
      <c r="C210">
        <v>5.07927377981465E-3</v>
      </c>
      <c r="D210">
        <v>1.6029804430973502E-2</v>
      </c>
      <c r="E210">
        <v>2.31370015855306E-2</v>
      </c>
      <c r="F210">
        <v>1.8781785076822401E-2</v>
      </c>
      <c r="G210" s="2">
        <v>17175.099999999999</v>
      </c>
    </row>
    <row r="211" spans="1:9" x14ac:dyDescent="0.25">
      <c r="A211" t="s">
        <v>238</v>
      </c>
      <c r="B211">
        <v>25805.8</v>
      </c>
      <c r="C211">
        <v>5.1874449064734903E-3</v>
      </c>
      <c r="D211">
        <v>1.82184617296886E-2</v>
      </c>
      <c r="E211">
        <v>3.3953476931150299E-2</v>
      </c>
      <c r="F211">
        <v>1.8373905005062401E-2</v>
      </c>
      <c r="G211">
        <v>17603.8</v>
      </c>
    </row>
    <row r="212" spans="1:9" x14ac:dyDescent="0.25">
      <c r="A212" t="s">
        <v>239</v>
      </c>
      <c r="B212">
        <v>26272</v>
      </c>
      <c r="C212">
        <v>5.1744482348565803E-3</v>
      </c>
      <c r="D212">
        <v>1.3070584644896899E-2</v>
      </c>
      <c r="E212">
        <v>1.4353459897542601E-3</v>
      </c>
      <c r="F212">
        <v>1.1601770523549401E-2</v>
      </c>
      <c r="G212">
        <v>17876.2</v>
      </c>
    </row>
    <row r="213" spans="1:9" x14ac:dyDescent="0.25">
      <c r="A213" t="s">
        <v>240</v>
      </c>
      <c r="B213">
        <v>26734.3</v>
      </c>
      <c r="C213">
        <v>5.11126945845208E-3</v>
      </c>
      <c r="D213">
        <v>1.02165530537768E-2</v>
      </c>
      <c r="E213">
        <v>2.8269838378878198E-3</v>
      </c>
      <c r="F213">
        <v>9.8962517305620796E-3</v>
      </c>
      <c r="G213">
        <v>18108.3</v>
      </c>
    </row>
    <row r="214" spans="1:9" x14ac:dyDescent="0.25">
      <c r="A214" t="s">
        <v>241</v>
      </c>
      <c r="B214">
        <v>27164.400000000001</v>
      </c>
      <c r="C214">
        <v>5.0761882688699104E-3</v>
      </c>
      <c r="D214">
        <v>1.05562702882314E-2</v>
      </c>
      <c r="E214">
        <v>-5.2590018951358397E-3</v>
      </c>
      <c r="F214">
        <v>9.7146532173442192E-3</v>
      </c>
      <c r="G214">
        <v>18506.2</v>
      </c>
    </row>
    <row r="215" spans="1:9" x14ac:dyDescent="0.25">
      <c r="A215" t="s">
        <v>242</v>
      </c>
      <c r="B215">
        <v>27453.8</v>
      </c>
      <c r="C215">
        <v>5.0279430648747497E-3</v>
      </c>
      <c r="D215">
        <v>8.6417671359919606E-3</v>
      </c>
      <c r="E215">
        <v>-9.3193833648214097E-3</v>
      </c>
      <c r="F215">
        <v>7.2242708682535E-3</v>
      </c>
      <c r="G215">
        <v>18685.7</v>
      </c>
    </row>
    <row r="216" spans="1:9" x14ac:dyDescent="0.25">
      <c r="A216" t="s">
        <v>243</v>
      </c>
      <c r="B216">
        <v>27967.7</v>
      </c>
      <c r="C216">
        <v>5.0027893249833299E-3</v>
      </c>
      <c r="D216">
        <v>9.3952438667612697E-3</v>
      </c>
      <c r="E216">
        <v>9.9439102564102804E-3</v>
      </c>
      <c r="F216">
        <v>6.6648915811020597E-3</v>
      </c>
      <c r="G216">
        <v>18929</v>
      </c>
    </row>
    <row r="217" spans="1:9" x14ac:dyDescent="0.25">
      <c r="A217" t="s">
        <v>244</v>
      </c>
      <c r="B217">
        <v>28297</v>
      </c>
      <c r="C217">
        <v>5.0718928501083402E-3</v>
      </c>
      <c r="D217">
        <v>9.4402901647081504E-3</v>
      </c>
      <c r="E217">
        <v>-2.7768741917311201E-4</v>
      </c>
      <c r="F217">
        <v>4.1080151756858196E-3</v>
      </c>
      <c r="G217">
        <v>19170.2</v>
      </c>
    </row>
    <row r="218" spans="1:9" x14ac:dyDescent="0.25">
      <c r="A218" t="s">
        <v>245</v>
      </c>
      <c r="B218">
        <v>28624.1</v>
      </c>
      <c r="C218">
        <v>5.0997456808048501E-3</v>
      </c>
      <c r="D218">
        <v>8.7613516107596396E-3</v>
      </c>
      <c r="E218">
        <v>9.5154199006395306E-3</v>
      </c>
      <c r="F218">
        <v>8.4540665130061806E-3</v>
      </c>
      <c r="G218">
        <v>19424.8</v>
      </c>
    </row>
    <row r="219" spans="1:9" x14ac:dyDescent="0.25">
      <c r="A219" t="s">
        <v>246</v>
      </c>
      <c r="B219">
        <v>29016.7</v>
      </c>
      <c r="C219">
        <v>5.1447714764298897E-3</v>
      </c>
      <c r="D219">
        <v>6.9774817634000704E-3</v>
      </c>
      <c r="E219">
        <v>4.0485829959513399E-3</v>
      </c>
      <c r="F219">
        <v>6.2690295248435399E-3</v>
      </c>
      <c r="G219">
        <v>19682.7</v>
      </c>
      <c r="H219" s="3">
        <v>16216.1</v>
      </c>
    </row>
    <row r="220" spans="1:9" x14ac:dyDescent="0.25">
      <c r="A220" t="s">
        <v>247</v>
      </c>
      <c r="B220">
        <v>29374.9</v>
      </c>
      <c r="C220">
        <v>5.1977939134228998E-3</v>
      </c>
      <c r="D220">
        <v>6.0650111043811803E-3</v>
      </c>
      <c r="E220">
        <v>5.9191982461634903E-3</v>
      </c>
      <c r="F220">
        <v>3.8288379639017699E-3</v>
      </c>
      <c r="G220">
        <v>19938.400000000001</v>
      </c>
      <c r="H220" s="3">
        <v>16297.6</v>
      </c>
      <c r="I220">
        <f>H220/H219-1</f>
        <v>5.0258693520637276E-3</v>
      </c>
    </row>
    <row r="221" spans="1:9" x14ac:dyDescent="0.25">
      <c r="A221" t="s">
        <v>248</v>
      </c>
      <c r="B221">
        <v>29690.4212684343</v>
      </c>
      <c r="C221">
        <v>5.7438003942336096E-3</v>
      </c>
      <c r="D221">
        <v>7.5575874524529399E-3</v>
      </c>
      <c r="E221">
        <v>7.7514124648165898E-3</v>
      </c>
      <c r="F221">
        <v>6.1918232849369498E-3</v>
      </c>
      <c r="G221">
        <f>G220*(1+I221)</f>
        <v>20065.143707048894</v>
      </c>
      <c r="H221" s="3">
        <v>16401.2</v>
      </c>
      <c r="I221">
        <f t="shared" ref="I221:I263" si="0">H221/H220-1</f>
        <v>6.3567641861379531E-3</v>
      </c>
    </row>
    <row r="222" spans="1:9" x14ac:dyDescent="0.25">
      <c r="A222" t="s">
        <v>249</v>
      </c>
      <c r="B222">
        <v>30006.042607045601</v>
      </c>
      <c r="C222">
        <v>5.6201407847431602E-3</v>
      </c>
      <c r="D222">
        <v>4.1537131048579E-3</v>
      </c>
      <c r="E222">
        <v>7.1103512108685596E-3</v>
      </c>
      <c r="F222">
        <v>5.4941475191610002E-3</v>
      </c>
      <c r="G222">
        <f t="shared" ref="G222:G263" si="1">G221*(1+I222)</f>
        <v>20154.696210484984</v>
      </c>
      <c r="H222" s="3">
        <v>16474.400000000001</v>
      </c>
      <c r="I222">
        <f t="shared" si="0"/>
        <v>4.4630880667269057E-3</v>
      </c>
    </row>
    <row r="223" spans="1:9" x14ac:dyDescent="0.25">
      <c r="A223" t="s">
        <v>250</v>
      </c>
      <c r="B223">
        <v>30315.159384144699</v>
      </c>
      <c r="C223">
        <v>5.7178013354441896E-3</v>
      </c>
      <c r="D223">
        <v>3.3085182056980002E-3</v>
      </c>
      <c r="E223">
        <v>6.5862236597693498E-3</v>
      </c>
      <c r="F223">
        <v>5.1312786099830801E-3</v>
      </c>
      <c r="G223">
        <f t="shared" si="1"/>
        <v>20235.195591989006</v>
      </c>
      <c r="H223" s="3">
        <v>16540.2</v>
      </c>
      <c r="I223">
        <f t="shared" si="0"/>
        <v>3.9940756567764524E-3</v>
      </c>
    </row>
    <row r="224" spans="1:9" x14ac:dyDescent="0.25">
      <c r="A224" t="s">
        <v>251</v>
      </c>
      <c r="B224">
        <v>30617.571459377301</v>
      </c>
      <c r="C224">
        <v>5.7366284367368304E-3</v>
      </c>
      <c r="D224">
        <v>3.16733733709329E-3</v>
      </c>
      <c r="E224">
        <v>7.2565969760034496E-3</v>
      </c>
      <c r="F224">
        <v>5.4244364102382604E-3</v>
      </c>
      <c r="G224">
        <f t="shared" si="1"/>
        <v>20300.280198311411</v>
      </c>
      <c r="H224" s="3">
        <v>16593.400000000001</v>
      </c>
      <c r="I224">
        <f t="shared" si="0"/>
        <v>3.2164060894064317E-3</v>
      </c>
    </row>
    <row r="225" spans="1:9" x14ac:dyDescent="0.25">
      <c r="A225" t="s">
        <v>252</v>
      </c>
      <c r="B225">
        <v>30910.977218669799</v>
      </c>
      <c r="C225">
        <v>5.7166676591435799E-3</v>
      </c>
      <c r="D225">
        <v>3.26388667100996E-3</v>
      </c>
      <c r="E225">
        <v>7.5134850631968196E-3</v>
      </c>
      <c r="F225">
        <v>5.4580007617439598E-3</v>
      </c>
      <c r="G225">
        <f t="shared" si="1"/>
        <v>20383.348709012374</v>
      </c>
      <c r="H225" s="3">
        <v>16661.3</v>
      </c>
      <c r="I225">
        <f t="shared" si="0"/>
        <v>4.0919883809225066E-3</v>
      </c>
    </row>
    <row r="226" spans="1:9" x14ac:dyDescent="0.25">
      <c r="A226" t="s">
        <v>253</v>
      </c>
      <c r="B226">
        <v>31214.089785142201</v>
      </c>
      <c r="C226">
        <v>5.6799438349561804E-3</v>
      </c>
      <c r="D226">
        <v>4.8435962469950402E-3</v>
      </c>
      <c r="E226">
        <v>7.7017267942067801E-3</v>
      </c>
      <c r="F226">
        <v>5.3246047022768002E-3</v>
      </c>
      <c r="G226">
        <f t="shared" si="1"/>
        <v>20442.194001570791</v>
      </c>
      <c r="H226" s="3">
        <v>16709.400000000001</v>
      </c>
      <c r="I226">
        <f t="shared" si="0"/>
        <v>2.8869295913285242E-3</v>
      </c>
    </row>
    <row r="227" spans="1:9" x14ac:dyDescent="0.25">
      <c r="A227" t="s">
        <v>254</v>
      </c>
      <c r="B227">
        <v>31516.301720020601</v>
      </c>
      <c r="C227">
        <v>5.6310426470525003E-3</v>
      </c>
      <c r="D227">
        <v>5.1576727404558697E-3</v>
      </c>
      <c r="E227">
        <v>7.27661871291052E-3</v>
      </c>
      <c r="F227">
        <v>5.0560151008076596E-3</v>
      </c>
      <c r="G227">
        <f t="shared" si="1"/>
        <v>20520.735951305716</v>
      </c>
      <c r="H227" s="3">
        <v>16773.599999999999</v>
      </c>
      <c r="I227">
        <f t="shared" si="0"/>
        <v>3.84214873065436E-3</v>
      </c>
    </row>
    <row r="228" spans="1:9" x14ac:dyDescent="0.25">
      <c r="A228" t="s">
        <v>255</v>
      </c>
      <c r="B228">
        <v>31811.9090232095</v>
      </c>
      <c r="C228">
        <v>5.5869659763809797E-3</v>
      </c>
      <c r="D228">
        <v>5.2739550131977201E-3</v>
      </c>
      <c r="E228">
        <v>7.1756581128117301E-3</v>
      </c>
      <c r="F228">
        <v>5.0400673136283798E-3</v>
      </c>
      <c r="G228">
        <f t="shared" si="1"/>
        <v>20610.166115256237</v>
      </c>
      <c r="H228" s="3">
        <v>16846.7</v>
      </c>
      <c r="I228">
        <f t="shared" si="0"/>
        <v>4.3580388229123024E-3</v>
      </c>
    </row>
    <row r="229" spans="1:9" x14ac:dyDescent="0.25">
      <c r="A229" t="s">
        <v>256</v>
      </c>
      <c r="B229">
        <v>32109.0173790552</v>
      </c>
      <c r="C229">
        <v>5.5476079579479497E-3</v>
      </c>
      <c r="D229">
        <v>5.91965033365316E-3</v>
      </c>
      <c r="E229">
        <v>7.66526403461443E-3</v>
      </c>
      <c r="F229">
        <v>5.0641944009628403E-3</v>
      </c>
      <c r="G229">
        <f t="shared" si="1"/>
        <v>20678.064529746716</v>
      </c>
      <c r="H229" s="3">
        <v>16902.2</v>
      </c>
      <c r="I229">
        <f t="shared" si="0"/>
        <v>3.2944137427508569E-3</v>
      </c>
    </row>
    <row r="230" spans="1:9" x14ac:dyDescent="0.25">
      <c r="A230" t="s">
        <v>257</v>
      </c>
      <c r="B230">
        <v>32413.731068361401</v>
      </c>
      <c r="C230">
        <v>5.5045947443734802E-3</v>
      </c>
      <c r="D230">
        <v>5.55665251195214E-3</v>
      </c>
      <c r="E230">
        <v>7.5496406264195003E-3</v>
      </c>
      <c r="F230">
        <v>5.0315604958042198E-3</v>
      </c>
      <c r="G230">
        <f t="shared" si="1"/>
        <v>20745.718265266056</v>
      </c>
      <c r="H230" s="3">
        <v>16957.5</v>
      </c>
      <c r="I230">
        <f t="shared" si="0"/>
        <v>3.2717634390788675E-3</v>
      </c>
    </row>
    <row r="231" spans="1:9" x14ac:dyDescent="0.25">
      <c r="A231" t="s">
        <v>258</v>
      </c>
      <c r="B231">
        <v>32710.339073321498</v>
      </c>
      <c r="C231">
        <v>5.45389484594594E-3</v>
      </c>
      <c r="D231">
        <v>5.4914304880231404E-3</v>
      </c>
      <c r="E231">
        <v>7.4988972991580898E-3</v>
      </c>
      <c r="F231">
        <v>5.0077163079846904E-3</v>
      </c>
      <c r="G231">
        <f t="shared" si="1"/>
        <v>20824.504893972124</v>
      </c>
      <c r="H231" s="3">
        <v>17021.900000000001</v>
      </c>
      <c r="I231">
        <f t="shared" si="0"/>
        <v>3.7977296181630482E-3</v>
      </c>
    </row>
    <row r="232" spans="1:9" x14ac:dyDescent="0.25">
      <c r="A232" t="s">
        <v>259</v>
      </c>
      <c r="B232">
        <v>33010.549604657601</v>
      </c>
      <c r="C232">
        <v>5.42022049047874E-3</v>
      </c>
      <c r="D232">
        <v>5.6450948628539201E-3</v>
      </c>
      <c r="E232">
        <v>7.4157411184010398E-3</v>
      </c>
      <c r="F232">
        <v>4.9844806962866502E-3</v>
      </c>
      <c r="G232">
        <f t="shared" si="1"/>
        <v>20911.610607696839</v>
      </c>
      <c r="H232" s="3">
        <v>17093.099999999999</v>
      </c>
      <c r="I232">
        <f t="shared" si="0"/>
        <v>4.1828468032356625E-3</v>
      </c>
    </row>
    <row r="233" spans="1:9" x14ac:dyDescent="0.25">
      <c r="A233" t="s">
        <v>260</v>
      </c>
      <c r="B233">
        <v>33321.4676449447</v>
      </c>
      <c r="C233">
        <v>5.3787940434535404E-3</v>
      </c>
      <c r="D233">
        <v>5.7617728642578303E-3</v>
      </c>
      <c r="E233">
        <v>7.3690570943414401E-3</v>
      </c>
      <c r="F233">
        <v>4.9785638082857596E-3</v>
      </c>
      <c r="G233">
        <f t="shared" si="1"/>
        <v>20995.168476340081</v>
      </c>
      <c r="H233" s="3">
        <v>17161.400000000001</v>
      </c>
      <c r="I233">
        <f t="shared" si="0"/>
        <v>3.9957643727588366E-3</v>
      </c>
    </row>
    <row r="234" spans="1:9" x14ac:dyDescent="0.25">
      <c r="A234" t="s">
        <v>261</v>
      </c>
      <c r="B234">
        <v>33634.987509836697</v>
      </c>
      <c r="C234">
        <v>5.34192357811758E-3</v>
      </c>
      <c r="D234">
        <v>5.5531548909473196E-3</v>
      </c>
      <c r="E234">
        <v>7.3490318567037702E-3</v>
      </c>
      <c r="F234">
        <v>4.9583973967084497E-3</v>
      </c>
      <c r="G234">
        <f t="shared" si="1"/>
        <v>21087.657127429808</v>
      </c>
      <c r="H234" s="3">
        <v>17237</v>
      </c>
      <c r="I234">
        <f t="shared" si="0"/>
        <v>4.4052350041370314E-3</v>
      </c>
    </row>
    <row r="235" spans="1:9" x14ac:dyDescent="0.25">
      <c r="A235" t="s">
        <v>262</v>
      </c>
      <c r="B235">
        <v>33940.9020412682</v>
      </c>
      <c r="C235">
        <v>5.3215898752929603E-3</v>
      </c>
      <c r="D235">
        <v>5.6291081545571898E-3</v>
      </c>
      <c r="E235">
        <v>7.2988875193280602E-3</v>
      </c>
      <c r="F235">
        <v>4.9577648183201104E-3</v>
      </c>
      <c r="G235">
        <f t="shared" si="1"/>
        <v>21182.592568230906</v>
      </c>
      <c r="H235" s="3">
        <v>17314.599999999999</v>
      </c>
      <c r="I235">
        <f t="shared" si="0"/>
        <v>4.501943493647298E-3</v>
      </c>
    </row>
    <row r="236" spans="1:9" x14ac:dyDescent="0.25">
      <c r="A236" t="s">
        <v>263</v>
      </c>
      <c r="B236">
        <v>34255.622748285597</v>
      </c>
      <c r="C236">
        <v>5.2894163623549203E-3</v>
      </c>
      <c r="D236">
        <v>5.5204742961476603E-3</v>
      </c>
      <c r="E236">
        <v>7.3670236041034603E-3</v>
      </c>
      <c r="F236">
        <v>4.9455966723979099E-3</v>
      </c>
      <c r="G236">
        <f t="shared" si="1"/>
        <v>21285.235396622818</v>
      </c>
      <c r="H236" s="3">
        <v>17398.5</v>
      </c>
      <c r="I236">
        <f t="shared" si="0"/>
        <v>4.8456216141292696E-3</v>
      </c>
    </row>
    <row r="237" spans="1:9" x14ac:dyDescent="0.25">
      <c r="A237" t="s">
        <v>264</v>
      </c>
      <c r="B237">
        <v>34577.648578232198</v>
      </c>
      <c r="C237">
        <v>5.2496365483041298E-3</v>
      </c>
      <c r="D237">
        <v>5.4647183023568396E-3</v>
      </c>
      <c r="E237">
        <v>7.3302586868699803E-3</v>
      </c>
      <c r="F237">
        <v>4.9297307656006603E-3</v>
      </c>
      <c r="G237">
        <f t="shared" si="1"/>
        <v>21391.426070096215</v>
      </c>
      <c r="H237" s="3">
        <v>17485.3</v>
      </c>
      <c r="I237">
        <f t="shared" si="0"/>
        <v>4.9889358278012441E-3</v>
      </c>
    </row>
    <row r="238" spans="1:9" x14ac:dyDescent="0.25">
      <c r="A238" t="s">
        <v>265</v>
      </c>
      <c r="B238">
        <v>34905.178267919902</v>
      </c>
      <c r="C238">
        <v>5.2103350859606899E-3</v>
      </c>
      <c r="D238">
        <v>5.4557252160329899E-3</v>
      </c>
      <c r="E238">
        <v>7.2648108395092503E-3</v>
      </c>
      <c r="F238">
        <v>4.91904257539555E-3</v>
      </c>
      <c r="G238">
        <f t="shared" si="1"/>
        <v>21493.701880031422</v>
      </c>
      <c r="H238" s="3">
        <v>17568.900000000001</v>
      </c>
      <c r="I238">
        <f t="shared" si="0"/>
        <v>4.7811590307287322E-3</v>
      </c>
    </row>
    <row r="239" spans="1:9" x14ac:dyDescent="0.25">
      <c r="A239" t="s">
        <v>266</v>
      </c>
      <c r="B239">
        <v>35235.810133098101</v>
      </c>
      <c r="C239">
        <v>5.1675614313082497E-3</v>
      </c>
      <c r="D239">
        <v>5.3399730506325004E-3</v>
      </c>
      <c r="E239">
        <v>7.3111063407027598E-3</v>
      </c>
      <c r="F239">
        <v>4.9129837371626496E-3</v>
      </c>
      <c r="G239">
        <f t="shared" si="1"/>
        <v>21596.956405851175</v>
      </c>
      <c r="H239" s="3">
        <v>17653.3</v>
      </c>
      <c r="I239">
        <f t="shared" si="0"/>
        <v>4.8039433316826585E-3</v>
      </c>
    </row>
    <row r="240" spans="1:9" x14ac:dyDescent="0.25">
      <c r="A240" t="s">
        <v>267</v>
      </c>
      <c r="B240">
        <v>35568.343331641401</v>
      </c>
      <c r="C240">
        <v>5.1057021516887104E-3</v>
      </c>
      <c r="D240">
        <v>5.3578136538490204E-3</v>
      </c>
      <c r="E240">
        <v>7.2503250143864896E-3</v>
      </c>
      <c r="F240">
        <v>4.9027139117414596E-3</v>
      </c>
      <c r="G240">
        <f t="shared" si="1"/>
        <v>21706.57258492049</v>
      </c>
      <c r="H240" s="3">
        <v>17742.900000000001</v>
      </c>
      <c r="I240">
        <f t="shared" si="0"/>
        <v>5.0755382846268127E-3</v>
      </c>
    </row>
    <row r="241" spans="1:9" x14ac:dyDescent="0.25">
      <c r="A241" t="s">
        <v>268</v>
      </c>
      <c r="B241">
        <v>35903.378284612503</v>
      </c>
      <c r="C241">
        <v>5.04465278509314E-3</v>
      </c>
      <c r="D241">
        <v>5.2601758990258301E-3</v>
      </c>
      <c r="E241">
        <v>7.2560321719312704E-3</v>
      </c>
      <c r="F241">
        <v>4.9027231525355904E-3</v>
      </c>
      <c r="G241">
        <f t="shared" si="1"/>
        <v>21826.954638719821</v>
      </c>
      <c r="H241" s="3">
        <v>17841.3</v>
      </c>
      <c r="I241">
        <f t="shared" si="0"/>
        <v>5.5458803239605281E-3</v>
      </c>
    </row>
    <row r="242" spans="1:9" x14ac:dyDescent="0.25">
      <c r="A242" t="s">
        <v>269</v>
      </c>
      <c r="B242">
        <v>36245.117939450101</v>
      </c>
      <c r="C242">
        <v>4.9921585068555298E-3</v>
      </c>
      <c r="D242">
        <v>5.2490028506571003E-3</v>
      </c>
      <c r="E242">
        <v>7.2490699979970196E-3</v>
      </c>
      <c r="F242">
        <v>4.8937444333785303E-3</v>
      </c>
      <c r="G242">
        <f t="shared" si="1"/>
        <v>21943.788847437667</v>
      </c>
      <c r="H242" s="3">
        <v>17936.8</v>
      </c>
      <c r="I242">
        <f t="shared" si="0"/>
        <v>5.3527489588762744E-3</v>
      </c>
    </row>
    <row r="243" spans="1:9" x14ac:dyDescent="0.25">
      <c r="A243" t="s">
        <v>270</v>
      </c>
      <c r="B243">
        <v>36593.462225977099</v>
      </c>
      <c r="C243">
        <v>4.9364595001737399E-3</v>
      </c>
      <c r="D243">
        <v>5.20012641279388E-3</v>
      </c>
      <c r="E243">
        <v>7.24222162343668E-3</v>
      </c>
      <c r="F243">
        <v>4.8920766848967699E-3</v>
      </c>
      <c r="G243">
        <f t="shared" si="1"/>
        <v>22064.782598664846</v>
      </c>
      <c r="H243" s="3">
        <v>18035.7</v>
      </c>
      <c r="I243">
        <f t="shared" si="0"/>
        <v>5.5138040230142682E-3</v>
      </c>
    </row>
    <row r="244" spans="1:9" x14ac:dyDescent="0.25">
      <c r="A244" t="s">
        <v>271</v>
      </c>
      <c r="B244">
        <v>36935.201880814697</v>
      </c>
      <c r="C244">
        <v>4.8853048799237797E-3</v>
      </c>
      <c r="D244">
        <v>5.1972081763542698E-3</v>
      </c>
      <c r="E244">
        <v>7.2472317249974204E-3</v>
      </c>
      <c r="F244">
        <v>4.8811488548277096E-3</v>
      </c>
      <c r="G244">
        <f t="shared" si="1"/>
        <v>22184.919973493041</v>
      </c>
      <c r="H244" s="3">
        <v>18133.900000000001</v>
      </c>
      <c r="I244">
        <f t="shared" si="0"/>
        <v>5.4447567879261083E-3</v>
      </c>
    </row>
    <row r="245" spans="1:9" x14ac:dyDescent="0.25">
      <c r="A245" t="s">
        <v>272</v>
      </c>
      <c r="B245">
        <v>37284.646939290004</v>
      </c>
      <c r="C245">
        <v>4.84625476688616E-3</v>
      </c>
      <c r="D245">
        <v>5.1552727233148401E-3</v>
      </c>
      <c r="E245">
        <v>7.21303714945698E-3</v>
      </c>
      <c r="F245">
        <v>4.8862216756335704E-3</v>
      </c>
      <c r="G245">
        <f t="shared" si="1"/>
        <v>22309.216890830561</v>
      </c>
      <c r="H245" s="3">
        <v>18235.5</v>
      </c>
      <c r="I245">
        <f t="shared" si="0"/>
        <v>5.6027660900301868E-3</v>
      </c>
    </row>
    <row r="246" spans="1:9" x14ac:dyDescent="0.25">
      <c r="A246" t="s">
        <v>273</v>
      </c>
      <c r="B246">
        <v>37637.894664495499</v>
      </c>
      <c r="C246">
        <v>4.8076557063792E-3</v>
      </c>
      <c r="D246">
        <v>5.1999343688782203E-3</v>
      </c>
      <c r="E246">
        <v>7.17617344311416E-3</v>
      </c>
      <c r="F246">
        <v>4.8796123344683204E-3</v>
      </c>
      <c r="G246">
        <f t="shared" si="1"/>
        <v>22431.678715884558</v>
      </c>
      <c r="H246" s="3">
        <v>18335.599999999999</v>
      </c>
      <c r="I246">
        <f t="shared" si="0"/>
        <v>5.4892928628225146E-3</v>
      </c>
    </row>
    <row r="247" spans="1:9" x14ac:dyDescent="0.25">
      <c r="A247" t="s">
        <v>274</v>
      </c>
      <c r="B247">
        <v>37995.2452669626</v>
      </c>
      <c r="C247">
        <v>4.7808644196856197E-3</v>
      </c>
      <c r="D247">
        <v>5.1198044887705903E-3</v>
      </c>
      <c r="E247">
        <v>7.1927232122055403E-3</v>
      </c>
      <c r="F247">
        <v>4.8726092876019101E-3</v>
      </c>
      <c r="G247">
        <f t="shared" si="1"/>
        <v>22554.140540938559</v>
      </c>
      <c r="H247" s="3">
        <v>18435.7</v>
      </c>
      <c r="I247">
        <f t="shared" si="0"/>
        <v>5.4593250289056705E-3</v>
      </c>
    </row>
    <row r="248" spans="1:9" x14ac:dyDescent="0.25">
      <c r="A248" t="s">
        <v>275</v>
      </c>
      <c r="B248">
        <v>38356.798816868402</v>
      </c>
      <c r="C248">
        <v>4.7392650180408903E-3</v>
      </c>
      <c r="D248">
        <v>5.1263889240467098E-3</v>
      </c>
      <c r="E248">
        <v>7.14290105313653E-3</v>
      </c>
      <c r="F248">
        <v>4.8736050393241E-3</v>
      </c>
      <c r="G248">
        <f t="shared" si="1"/>
        <v>22677.091723934827</v>
      </c>
      <c r="H248" s="3">
        <v>18536.2</v>
      </c>
      <c r="I248">
        <f t="shared" si="0"/>
        <v>5.4513796601158848E-3</v>
      </c>
    </row>
    <row r="249" spans="1:9" x14ac:dyDescent="0.25">
      <c r="A249" t="s">
        <v>276</v>
      </c>
      <c r="B249">
        <v>38722.555314212899</v>
      </c>
      <c r="C249">
        <v>4.71315781573667E-3</v>
      </c>
      <c r="D249">
        <v>5.2316691602802799E-3</v>
      </c>
      <c r="E249">
        <v>7.22352124469983E-3</v>
      </c>
      <c r="F249">
        <v>4.8733942590068998E-3</v>
      </c>
      <c r="G249">
        <f t="shared" si="1"/>
        <v>22801.266301786782</v>
      </c>
      <c r="H249" s="3">
        <v>18637.7</v>
      </c>
      <c r="I249">
        <f t="shared" si="0"/>
        <v>5.4757717331492817E-3</v>
      </c>
    </row>
    <row r="250" spans="1:9" x14ac:dyDescent="0.25">
      <c r="A250" t="s">
        <v>277</v>
      </c>
      <c r="B250">
        <v>39091.9143379335</v>
      </c>
      <c r="C250">
        <v>4.6798434325325796E-3</v>
      </c>
      <c r="D250">
        <v>5.0428062405105702E-3</v>
      </c>
      <c r="E250">
        <v>7.2125788253896202E-3</v>
      </c>
      <c r="F250">
        <v>4.8736038823391503E-3</v>
      </c>
      <c r="G250">
        <f t="shared" si="1"/>
        <v>22926.297256037713</v>
      </c>
      <c r="H250" s="3">
        <v>18739.900000000001</v>
      </c>
      <c r="I250">
        <f t="shared" si="0"/>
        <v>5.483509231289263E-3</v>
      </c>
    </row>
    <row r="251" spans="1:9" x14ac:dyDescent="0.25">
      <c r="A251" t="s">
        <v>278</v>
      </c>
      <c r="B251">
        <v>39464.575677498702</v>
      </c>
      <c r="C251">
        <v>4.6431744591945998E-3</v>
      </c>
      <c r="D251">
        <v>5.1181076140705004E-3</v>
      </c>
      <c r="E251">
        <v>7.2262256447439598E-3</v>
      </c>
      <c r="F251">
        <v>4.8667392006935799E-3</v>
      </c>
      <c r="G251">
        <f t="shared" si="1"/>
        <v>23052.306926173194</v>
      </c>
      <c r="H251" s="3">
        <v>18842.900000000001</v>
      </c>
      <c r="I251">
        <f t="shared" si="0"/>
        <v>5.4962940037033281E-3</v>
      </c>
    </row>
    <row r="252" spans="1:9" x14ac:dyDescent="0.25">
      <c r="A252" t="s">
        <v>279</v>
      </c>
      <c r="B252">
        <v>39840.939613617098</v>
      </c>
      <c r="C252">
        <v>4.6032133685605103E-3</v>
      </c>
      <c r="D252">
        <v>5.1827827697805704E-3</v>
      </c>
      <c r="E252">
        <v>7.2545099414613699E-3</v>
      </c>
      <c r="F252">
        <v>4.8675220569407403E-3</v>
      </c>
      <c r="G252">
        <f t="shared" si="1"/>
        <v>23178.438935794242</v>
      </c>
      <c r="H252" s="3">
        <v>18946</v>
      </c>
      <c r="I252">
        <f t="shared" si="0"/>
        <v>5.4715569259509156E-3</v>
      </c>
    </row>
    <row r="253" spans="1:9" x14ac:dyDescent="0.25">
      <c r="A253" t="s">
        <v>280</v>
      </c>
      <c r="B253">
        <v>40220.705935757302</v>
      </c>
      <c r="C253">
        <v>4.5710707576704897E-3</v>
      </c>
      <c r="D253">
        <v>5.3916656295591699E-3</v>
      </c>
      <c r="E253">
        <v>7.2269232650570298E-3</v>
      </c>
      <c r="F253">
        <v>4.86556313567044E-3</v>
      </c>
      <c r="G253">
        <f t="shared" si="1"/>
        <v>23307.262414097793</v>
      </c>
      <c r="H253" s="3">
        <v>19051.3</v>
      </c>
      <c r="I253">
        <f t="shared" si="0"/>
        <v>5.5579014039901509E-3</v>
      </c>
    </row>
    <row r="254" spans="1:9" x14ac:dyDescent="0.25">
      <c r="A254" t="s">
        <v>281</v>
      </c>
      <c r="B254">
        <v>40601.472959668601</v>
      </c>
      <c r="C254">
        <v>4.4989385145068903E-3</v>
      </c>
      <c r="D254">
        <v>5.3065295400593904E-3</v>
      </c>
      <c r="E254">
        <v>7.2543938792448701E-3</v>
      </c>
      <c r="F254">
        <v>4.8671606907186903E-3</v>
      </c>
      <c r="G254">
        <f t="shared" si="1"/>
        <v>23437.186947771464</v>
      </c>
      <c r="H254" s="3">
        <v>19157.5</v>
      </c>
      <c r="I254">
        <f t="shared" si="0"/>
        <v>5.574422742804952E-3</v>
      </c>
    </row>
    <row r="255" spans="1:9" x14ac:dyDescent="0.25">
      <c r="A255" t="s">
        <v>282</v>
      </c>
      <c r="B255">
        <v>40987.443632789698</v>
      </c>
      <c r="C255">
        <v>4.5371918323247103E-3</v>
      </c>
      <c r="D255">
        <v>5.3804049451424696E-3</v>
      </c>
      <c r="E255">
        <v>7.24165274775235E-3</v>
      </c>
      <c r="F255">
        <v>4.8646526657725201E-3</v>
      </c>
      <c r="G255">
        <f t="shared" si="1"/>
        <v>23567.111481445132</v>
      </c>
      <c r="H255" s="3">
        <v>19263.7</v>
      </c>
      <c r="I255">
        <f t="shared" si="0"/>
        <v>5.5435208143024273E-3</v>
      </c>
    </row>
    <row r="256" spans="1:9" x14ac:dyDescent="0.25">
      <c r="A256" t="s">
        <v>283</v>
      </c>
      <c r="B256">
        <v>41376.216270869998</v>
      </c>
      <c r="C256">
        <v>4.5203324115827802E-3</v>
      </c>
      <c r="D256">
        <v>5.3425664087558599E-3</v>
      </c>
      <c r="E256">
        <v>7.2686795887595404E-3</v>
      </c>
      <c r="F256">
        <v>4.8610017310295496E-3</v>
      </c>
      <c r="G256">
        <f t="shared" si="1"/>
        <v>23696.668996662094</v>
      </c>
      <c r="H256" s="3">
        <v>19369.599999999999</v>
      </c>
      <c r="I256">
        <f t="shared" si="0"/>
        <v>5.4973862757412562E-3</v>
      </c>
    </row>
    <row r="257" spans="1:9" x14ac:dyDescent="0.25">
      <c r="A257" t="s">
        <v>284</v>
      </c>
      <c r="B257">
        <v>41767.290523023898</v>
      </c>
      <c r="C257">
        <v>4.4927562444609902E-3</v>
      </c>
      <c r="D257">
        <v>5.0423403233939004E-3</v>
      </c>
      <c r="E257">
        <v>7.2555552638720001E-3</v>
      </c>
      <c r="F257">
        <v>4.8576997377491899E-3</v>
      </c>
      <c r="G257">
        <f t="shared" si="1"/>
        <v>23826.593530335766</v>
      </c>
      <c r="H257" s="3">
        <v>19475.8</v>
      </c>
      <c r="I257">
        <f t="shared" si="0"/>
        <v>5.4828184371387145E-3</v>
      </c>
    </row>
    <row r="258" spans="1:9" x14ac:dyDescent="0.25">
      <c r="A258" t="s">
        <v>285</v>
      </c>
      <c r="B258">
        <v>42160.7664594284</v>
      </c>
      <c r="C258">
        <v>4.4654593121031799E-3</v>
      </c>
      <c r="D258">
        <v>5.1627057799332699E-3</v>
      </c>
      <c r="E258">
        <v>7.2422712577599998E-3</v>
      </c>
      <c r="F258">
        <v>4.8626315351640902E-3</v>
      </c>
      <c r="G258">
        <f t="shared" si="1"/>
        <v>23957.741458865119</v>
      </c>
      <c r="H258" s="3">
        <v>19583</v>
      </c>
      <c r="I258">
        <f t="shared" si="0"/>
        <v>5.5042668337115241E-3</v>
      </c>
    </row>
    <row r="259" spans="1:9" x14ac:dyDescent="0.25">
      <c r="A259" t="s">
        <v>286</v>
      </c>
      <c r="B259">
        <v>42556.844220437903</v>
      </c>
      <c r="C259">
        <v>4.43843729721394E-3</v>
      </c>
      <c r="D259">
        <v>5.0879124406861802E-3</v>
      </c>
      <c r="E259">
        <v>7.2454041502991702E-3</v>
      </c>
      <c r="F259">
        <v>4.8601990811532004E-3</v>
      </c>
      <c r="G259">
        <f t="shared" si="1"/>
        <v>24088.767047908907</v>
      </c>
      <c r="H259" s="3">
        <v>19690.099999999999</v>
      </c>
      <c r="I259">
        <f t="shared" si="0"/>
        <v>5.4690292600725332E-3</v>
      </c>
    </row>
    <row r="260" spans="1:9" x14ac:dyDescent="0.25">
      <c r="A260" t="s">
        <v>287</v>
      </c>
      <c r="B260">
        <v>42955.623876229402</v>
      </c>
      <c r="C260">
        <v>4.4081166455480804E-3</v>
      </c>
      <c r="D260">
        <v>5.0329839252207798E-3</v>
      </c>
      <c r="E260">
        <v>7.3285832949543401E-3</v>
      </c>
      <c r="F260">
        <v>4.8585564239911304E-3</v>
      </c>
      <c r="G260">
        <f t="shared" si="1"/>
        <v>24218.569242097012</v>
      </c>
      <c r="H260" s="3">
        <v>19796.2</v>
      </c>
      <c r="I260">
        <f t="shared" si="0"/>
        <v>5.3884947257760718E-3</v>
      </c>
    </row>
    <row r="261" spans="1:9" x14ac:dyDescent="0.25">
      <c r="G261">
        <f t="shared" si="1"/>
        <v>24348.126757313974</v>
      </c>
      <c r="H261" s="3">
        <v>19902.099999999999</v>
      </c>
      <c r="I261">
        <f t="shared" si="0"/>
        <v>5.3495115224133638E-3</v>
      </c>
    </row>
    <row r="262" spans="1:9" x14ac:dyDescent="0.25">
      <c r="G262">
        <f t="shared" si="1"/>
        <v>24477.4395935598</v>
      </c>
      <c r="H262" s="3">
        <v>20007.8</v>
      </c>
      <c r="I262">
        <f t="shared" si="0"/>
        <v>5.3109973319398485E-3</v>
      </c>
    </row>
    <row r="263" spans="1:9" x14ac:dyDescent="0.25">
      <c r="G263">
        <f t="shared" si="1"/>
        <v>24605.406695464382</v>
      </c>
      <c r="H263" s="3">
        <v>20112.400000000001</v>
      </c>
      <c r="I263">
        <f t="shared" si="0"/>
        <v>5.2279610951730948E-3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FIM</vt:lpstr>
      <vt:lpstr>Purchases FIM Calculation</vt:lpstr>
      <vt:lpstr>Taxes Transfers FIM Calculation</vt:lpstr>
      <vt:lpstr>Purchases Data</vt:lpstr>
      <vt:lpstr>Post-MPC Transfers</vt:lpstr>
      <vt:lpstr>Post-MPC Taxes</vt:lpstr>
      <vt:lpstr>Accessory 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GNabors</dc:creator>
  <cp:lastModifiedBy>Georgia Nabors</cp:lastModifiedBy>
  <dcterms:created xsi:type="dcterms:W3CDTF">2025-01-24T19:26:05Z</dcterms:created>
  <dcterms:modified xsi:type="dcterms:W3CDTF">2025-01-24T20:45:52Z</dcterms:modified>
</cp:coreProperties>
</file>