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malcalakovalski/Documents/Projects/global-goliaths/data/"/>
    </mc:Choice>
  </mc:AlternateContent>
  <xr:revisionPtr revIDLastSave="0" documentId="13_ncr:1_{F2097325-FBB4-794B-BC05-1ACA3A2E3C45}" xr6:coauthVersionLast="46" xr6:coauthVersionMax="46" xr10:uidLastSave="{00000000-0000-0000-0000-000000000000}"/>
  <bookViews>
    <workbookView xWindow="0" yWindow="500" windowWidth="33600" windowHeight="19520" xr2:uid="{040CBE59-C8FA-694F-8BEB-1A8834E7EBE6}"/>
  </bookViews>
  <sheets>
    <sheet name="Sheet3" sheetId="3" r:id="rId1"/>
    <sheet name="Sheet1" sheetId="1" r:id="rId2"/>
    <sheet name="Sheet2" sheetId="2"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2" i="2" l="1"/>
  <c r="AE2" i="2"/>
  <c r="Z2" i="2"/>
  <c r="Y2" i="2"/>
  <c r="V2" i="2"/>
  <c r="U2" i="2"/>
  <c r="W2" i="2" s="1"/>
  <c r="S2" i="2"/>
  <c r="O2" i="2"/>
  <c r="K2" i="2"/>
  <c r="G2" i="2"/>
  <c r="B39" i="2"/>
  <c r="C39" i="2" s="1"/>
  <c r="C38" i="2"/>
  <c r="C37" i="2"/>
  <c r="C36" i="2"/>
  <c r="B34" i="2"/>
  <c r="C34" i="2" s="1"/>
  <c r="C33" i="2"/>
  <c r="C32" i="2"/>
  <c r="C31" i="2"/>
  <c r="B28" i="2"/>
  <c r="C28" i="2" s="1"/>
  <c r="B27" i="2"/>
  <c r="C27" i="2" s="1"/>
  <c r="C26" i="2"/>
  <c r="B23" i="2"/>
  <c r="C23" i="2" s="1"/>
  <c r="B22" i="2"/>
  <c r="C21" i="2"/>
  <c r="B19" i="2"/>
  <c r="C19" i="2" s="1"/>
  <c r="C18" i="2"/>
  <c r="C17" i="2"/>
  <c r="C16" i="2"/>
  <c r="B14" i="2"/>
  <c r="C14" i="2" s="1"/>
  <c r="C13" i="2"/>
  <c r="C12" i="2"/>
  <c r="C11" i="2"/>
  <c r="B9" i="2"/>
  <c r="C9" i="2" s="1"/>
  <c r="C8" i="2"/>
  <c r="C7" i="2"/>
  <c r="C6" i="2"/>
  <c r="B4" i="2"/>
  <c r="C4" i="2" s="1"/>
  <c r="C3" i="2"/>
  <c r="C2" i="2"/>
  <c r="C1" i="2"/>
  <c r="B41" i="1"/>
  <c r="C41" i="1" s="1"/>
  <c r="C40" i="1"/>
  <c r="L12" i="1" s="1"/>
  <c r="C39" i="1"/>
  <c r="L11" i="1" s="1"/>
  <c r="C38" i="1"/>
  <c r="B36" i="1"/>
  <c r="C36" i="1" s="1"/>
  <c r="C35" i="1"/>
  <c r="C34" i="1"/>
  <c r="C33" i="1"/>
  <c r="B30" i="1"/>
  <c r="C30" i="1" s="1"/>
  <c r="O12" i="1" s="1"/>
  <c r="B29" i="1"/>
  <c r="C29" i="1" s="1"/>
  <c r="O11" i="1" s="1"/>
  <c r="C28" i="1"/>
  <c r="B25" i="1"/>
  <c r="C25" i="1" s="1"/>
  <c r="N12" i="1" s="1"/>
  <c r="B24" i="1"/>
  <c r="C23" i="1"/>
  <c r="C21" i="1"/>
  <c r="B21" i="1"/>
  <c r="C20" i="1"/>
  <c r="K12" i="1" s="1"/>
  <c r="C19" i="1"/>
  <c r="C18" i="1"/>
  <c r="B16" i="1"/>
  <c r="C16" i="1" s="1"/>
  <c r="C15" i="1"/>
  <c r="C14" i="1"/>
  <c r="J11" i="1" s="1"/>
  <c r="C13" i="1"/>
  <c r="M12" i="1"/>
  <c r="J12" i="1"/>
  <c r="M11" i="1"/>
  <c r="K11" i="1"/>
  <c r="C11" i="1"/>
  <c r="B11" i="1"/>
  <c r="C10" i="1"/>
  <c r="I12" i="1" s="1"/>
  <c r="C9" i="1"/>
  <c r="I11" i="1" s="1"/>
  <c r="C8" i="1"/>
  <c r="B6" i="1"/>
  <c r="C6" i="1" s="1"/>
  <c r="C5" i="1"/>
  <c r="H12" i="1" s="1"/>
  <c r="C4" i="1"/>
  <c r="H11" i="1" s="1"/>
  <c r="C3" i="1"/>
  <c r="AA2" i="2" l="1"/>
  <c r="B24" i="2"/>
  <c r="C24" i="2" s="1"/>
  <c r="B29" i="2"/>
  <c r="C29" i="2" s="1"/>
  <c r="C22" i="2"/>
  <c r="B26" i="1"/>
  <c r="C26" i="1" s="1"/>
  <c r="B31" i="1"/>
  <c r="C31" i="1" s="1"/>
  <c r="C24" i="1"/>
  <c r="N11" i="1" s="1"/>
</calcChain>
</file>

<file path=xl/sharedStrings.xml><?xml version="1.0" encoding="utf-8"?>
<sst xmlns="http://schemas.openxmlformats.org/spreadsheetml/2006/main" count="139" uniqueCount="86">
  <si>
    <t>Figure 1: The Role of Multinational Firms in the U.S. Economy, 2017</t>
  </si>
  <si>
    <t>levels</t>
  </si>
  <si>
    <t>shares</t>
  </si>
  <si>
    <t>Have data</t>
  </si>
  <si>
    <r>
      <t>Employment</t>
    </r>
    <r>
      <rPr>
        <vertAlign val="superscript"/>
        <sz val="11"/>
        <color theme="1"/>
        <rFont val="Calibri"/>
        <family val="2"/>
        <scheme val="minor"/>
      </rPr>
      <t>1</t>
    </r>
    <r>
      <rPr>
        <sz val="12"/>
        <color theme="1"/>
        <rFont val="Calibri"/>
        <family val="2"/>
        <scheme val="minor"/>
      </rPr>
      <t xml:space="preserve"> (millions of employees)</t>
    </r>
  </si>
  <si>
    <t>Need notes</t>
  </si>
  <si>
    <t xml:space="preserve">  U.S. parents*</t>
  </si>
  <si>
    <t>Need layout</t>
  </si>
  <si>
    <t xml:space="preserve">  U.S. affiliates</t>
  </si>
  <si>
    <t xml:space="preserve">  All other U.S. private employment</t>
  </si>
  <si>
    <r>
      <t>Employee compensation</t>
    </r>
    <r>
      <rPr>
        <vertAlign val="superscript"/>
        <sz val="11"/>
        <color theme="1"/>
        <rFont val="Calibri"/>
        <family val="2"/>
        <scheme val="minor"/>
      </rPr>
      <t>2</t>
    </r>
    <r>
      <rPr>
        <sz val="12"/>
        <color theme="1"/>
        <rFont val="Calibri"/>
        <family val="2"/>
        <scheme val="minor"/>
      </rPr>
      <t xml:space="preserve"> (billions of dollars)</t>
    </r>
  </si>
  <si>
    <t>Chart Data</t>
  </si>
  <si>
    <t>Employment</t>
  </si>
  <si>
    <t>Employee Comensation</t>
  </si>
  <si>
    <t>Manufacturing Employment</t>
  </si>
  <si>
    <t>Manufacturing Employee Comensation</t>
  </si>
  <si>
    <t>Capital Expenditures</t>
  </si>
  <si>
    <t>Industrial R&amp;D</t>
  </si>
  <si>
    <t>U.S. Exports</t>
  </si>
  <si>
    <t>U.S. Imports</t>
  </si>
  <si>
    <t xml:space="preserve">  All other private U.S. employee compensation</t>
  </si>
  <si>
    <t>U.S. Parents</t>
  </si>
  <si>
    <t>U.S. Affiliates of Foreign MNCs</t>
  </si>
  <si>
    <r>
      <t>Manufacturing employment</t>
    </r>
    <r>
      <rPr>
        <vertAlign val="superscript"/>
        <sz val="11"/>
        <color theme="1"/>
        <rFont val="Calibri"/>
        <family val="2"/>
        <scheme val="minor"/>
      </rPr>
      <t>3</t>
    </r>
    <r>
      <rPr>
        <sz val="12"/>
        <color theme="1"/>
        <rFont val="Calibri"/>
        <family val="2"/>
        <scheme val="minor"/>
      </rPr>
      <t xml:space="preserve"> (millions of employees)</t>
    </r>
  </si>
  <si>
    <t xml:space="preserve">  All other U.S. manufacturing employment</t>
  </si>
  <si>
    <r>
      <t>Manufacturing employee compensation</t>
    </r>
    <r>
      <rPr>
        <vertAlign val="superscript"/>
        <sz val="11"/>
        <color theme="1"/>
        <rFont val="Calibri"/>
        <family val="2"/>
        <scheme val="minor"/>
      </rPr>
      <t>4</t>
    </r>
    <r>
      <rPr>
        <sz val="12"/>
        <color theme="1"/>
        <rFont val="Calibri"/>
        <family val="2"/>
        <scheme val="minor"/>
      </rPr>
      <t xml:space="preserve"> (billions of dollars)</t>
    </r>
  </si>
  <si>
    <t xml:space="preserve">  All other private U.S. manufacturing employee compensation</t>
  </si>
  <si>
    <r>
      <t>U.S. exports of goods and services</t>
    </r>
    <r>
      <rPr>
        <vertAlign val="superscript"/>
        <sz val="11"/>
        <color theme="1"/>
        <rFont val="Calibri"/>
        <family val="2"/>
        <scheme val="minor"/>
      </rPr>
      <t>5</t>
    </r>
    <r>
      <rPr>
        <sz val="12"/>
        <color theme="1"/>
        <rFont val="Calibri"/>
        <family val="2"/>
        <scheme val="minor"/>
      </rPr>
      <t xml:space="preserve"> (billions of dollars)</t>
    </r>
  </si>
  <si>
    <t xml:space="preserve">  All other U.S. exports of goods and services</t>
  </si>
  <si>
    <r>
      <t>U.S. imports of goods and services</t>
    </r>
    <r>
      <rPr>
        <vertAlign val="superscript"/>
        <sz val="11"/>
        <color theme="1"/>
        <rFont val="Calibri"/>
        <family val="2"/>
        <scheme val="minor"/>
      </rPr>
      <t>6</t>
    </r>
    <r>
      <rPr>
        <sz val="12"/>
        <color theme="1"/>
        <rFont val="Calibri"/>
        <family val="2"/>
        <scheme val="minor"/>
      </rPr>
      <t xml:space="preserve"> (billions of dollars)</t>
    </r>
  </si>
  <si>
    <t xml:space="preserve">  All other U.S. imports of goods and services</t>
  </si>
  <si>
    <r>
      <t>Industrial R&amp;D</t>
    </r>
    <r>
      <rPr>
        <vertAlign val="superscript"/>
        <sz val="11"/>
        <color theme="1"/>
        <rFont val="Calibri"/>
        <family val="2"/>
        <scheme val="minor"/>
      </rPr>
      <t>7</t>
    </r>
    <r>
      <rPr>
        <sz val="12"/>
        <color theme="1"/>
        <rFont val="Calibri"/>
        <family val="2"/>
        <scheme val="minor"/>
      </rPr>
      <t xml:space="preserve"> (billions of dollars)</t>
    </r>
  </si>
  <si>
    <t xml:space="preserve">  All other U.S. industrial R&amp;D</t>
  </si>
  <si>
    <r>
      <t>U.S. capital expenditures</t>
    </r>
    <r>
      <rPr>
        <vertAlign val="superscript"/>
        <sz val="11"/>
        <color theme="1"/>
        <rFont val="Calibri"/>
        <family val="2"/>
        <scheme val="minor"/>
      </rPr>
      <t>8</t>
    </r>
    <r>
      <rPr>
        <sz val="12"/>
        <color theme="1"/>
        <rFont val="Calibri"/>
        <family val="2"/>
        <scheme val="minor"/>
      </rPr>
      <t xml:space="preserve"> (billions of dollars)</t>
    </r>
  </si>
  <si>
    <t xml:space="preserve">This figure displays the share of U.S. economic activity accounted for by multinational firms. The clear section of each bar represents the share accounted for by the parent operations of U.S. multinationals.  The shaded section represents the share accounted for by the U.S. affiliates of foreign multinationals.  U.S parents that are majority foreign owned are accounted for as U.S. affiliates in the shaded sections. The all-U.S.-companies totals for manufacturing are not strictly comparable with the totals for U.S. parents and U.S. affiliates because the former is based on the industry of establishment, but the latter are based on the industry of enterprise.  Data are drawn from the BEA, the Census Bureau, and the National Science Foundation. </t>
  </si>
  <si>
    <t>* Excludes data for U.S. parents that are majority-foreign-owned</t>
  </si>
  <si>
    <t>1. BEA NIPA table 6.4 (line 3): Domestic private industries</t>
  </si>
  <si>
    <t>2. BEA NIPA table 6.2 (line 3): Domestic private industries</t>
  </si>
  <si>
    <t>3. BEA NIPA table 6.4 (line 13): Manufacturing (Note the all-U.S.-companies total is not strictly comparable with the totals for U.S. parents and U.S. affiliates because the former is based on the industry of establishment and the latter are based on the industry of enterprise.)</t>
  </si>
  <si>
    <t>4. BEA NIPA table 6.2 (line 13): Manufacturing (Note the all-U.S.-companies total is not strictly comparable with the totals for U.S. parents and U.S. affiliates because the former is based on the industry of establishment and the latter are based on the industry of enterprise.)</t>
  </si>
  <si>
    <t>5. BEA U.S. International Transactions Accounts table 1.2 (line 2)</t>
  </si>
  <si>
    <t>6. BEA U.S. International Transactions Accounts table 1.2 (line 32)</t>
  </si>
  <si>
    <t xml:space="preserve">7. National Science Foundation, Science and Engineering Indicators, Table 4.9 "Funds spent for business R&amp;D performed in the United States, by source of funds and selected industry: 2017" </t>
  </si>
  <si>
    <t>8. Census Bureau Annual Capital Expenditure Survey</t>
  </si>
  <si>
    <t>Someoverlap</t>
  </si>
  <si>
    <t>All u.s. affilates</t>
  </si>
  <si>
    <t>Census is not enterprise based but establishment based</t>
  </si>
  <si>
    <t>Goods and services</t>
  </si>
  <si>
    <t>Just physical capital investment</t>
  </si>
  <si>
    <t>employment</t>
  </si>
  <si>
    <t>employment_parents</t>
  </si>
  <si>
    <t>employment_affiliates</t>
  </si>
  <si>
    <t>employment_other</t>
  </si>
  <si>
    <t>employee_compensation</t>
  </si>
  <si>
    <t>employee_compensation_parents</t>
  </si>
  <si>
    <t>employee_compensation_affiliates</t>
  </si>
  <si>
    <t>employee_compensation_other</t>
  </si>
  <si>
    <t>manufacturing_employment</t>
  </si>
  <si>
    <t>manufacturing_employment_parents</t>
  </si>
  <si>
    <t>manufacturing_employment_other</t>
  </si>
  <si>
    <t>manufacturing_compensation</t>
  </si>
  <si>
    <t>manufacturing_compensation_parents</t>
  </si>
  <si>
    <t>manufacturing_compensation_affiliates</t>
  </si>
  <si>
    <t>manufacturing_compensation_other</t>
  </si>
  <si>
    <t>imports</t>
  </si>
  <si>
    <t>imports_parents</t>
  </si>
  <si>
    <t>imports_affiliates</t>
  </si>
  <si>
    <t>rnd</t>
  </si>
  <si>
    <t>rnd_parents</t>
  </si>
  <si>
    <t>rnd_affiliates</t>
  </si>
  <si>
    <t>rnd_others</t>
  </si>
  <si>
    <t>capital</t>
  </si>
  <si>
    <t>capital_parents</t>
  </si>
  <si>
    <t>capital_affiliates</t>
  </si>
  <si>
    <t>capital_others</t>
  </si>
  <si>
    <t>manufacturing_employment_affiliates</t>
  </si>
  <si>
    <t>exports</t>
  </si>
  <si>
    <t>exports_parents</t>
  </si>
  <si>
    <t>exports_affiliates</t>
  </si>
  <si>
    <t>exports_other</t>
  </si>
  <si>
    <t>imports_other</t>
  </si>
  <si>
    <t>parents</t>
  </si>
  <si>
    <t>affiliates</t>
  </si>
  <si>
    <t>mnc_type</t>
  </si>
  <si>
    <t>Employee Compensation</t>
  </si>
  <si>
    <t>Manufacturing Employee Compensation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</si>
</sst>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 x14ac:knownFonts="1">
    <font>
      <sz val="12"/>
      <color theme="1"/>
      <name val="Calibri"/>
      <family val="2"/>
      <scheme val="minor"/>
    </font>
    <font>
      <vertAlign val="superscrip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165" fontId="0" fillId="0" borderId="0" xfId="0" applyNumberFormat="1"/>
    <xf numFmtId="0" fontId="0" fillId="0" borderId="0" xfId="0" applyAlignment="1">
      <alignment wrapText="1"/>
    </xf>
    <xf numFmtId="0" fontId="0" fillId="0" borderId="0" xfId="0" quotePrefix="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mn-cs"/>
              </a:defRPr>
            </a:pPr>
            <a:r>
              <a:rPr lang="en-US" baseline="0">
                <a:latin typeface="Times New Roman" panose="02020603050405020304" pitchFamily="18" charset="0"/>
              </a:rPr>
              <a:t>Figure 1: Multinationals' Share of U.S. Economic Activity in 2017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mn-cs"/>
            </a:defRPr>
          </a:pPr>
          <a:endParaRPr lang="en-US"/>
        </a:p>
      </c:txPr>
    </c:title>
    <c:autoTitleDeleted val="0"/>
    <c:plotArea>
      <c:layout/>
      <c:barChart>
        <c:barDir val="col"/>
        <c:grouping val="stacked"/>
        <c:varyColors val="0"/>
        <c:ser>
          <c:idx val="0"/>
          <c:order val="0"/>
          <c:tx>
            <c:strRef>
              <c:f>[1]Fig1!$G$11</c:f>
              <c:strCache>
                <c:ptCount val="1"/>
                <c:pt idx="0">
                  <c:v>U.S. Parents</c:v>
                </c:pt>
              </c:strCache>
            </c:strRef>
          </c:tx>
          <c:spPr>
            <a:solidFill>
              <a:schemeClr val="bg1"/>
            </a:solidFill>
            <a:ln>
              <a:solidFill>
                <a:schemeClr val="tx1"/>
              </a:solid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601-CE46-B2BB-CB035023612A}"/>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601-CE46-B2BB-CB035023612A}"/>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601-CE46-B2BB-CB035023612A}"/>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601-CE46-B2BB-CB035023612A}"/>
                </c:ext>
              </c:extLst>
            </c:dLbl>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601-CE46-B2BB-CB035023612A}"/>
                </c:ext>
              </c:extLst>
            </c:dLbl>
            <c:dLbl>
              <c:idx val="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601-CE46-B2BB-CB035023612A}"/>
                </c:ext>
              </c:extLst>
            </c:dLbl>
            <c:dLbl>
              <c:idx val="6"/>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601-CE46-B2BB-CB035023612A}"/>
                </c:ext>
              </c:extLst>
            </c:dLbl>
            <c:dLbl>
              <c:idx val="7"/>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601-CE46-B2BB-CB035023612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[1]Fig1!$H$10:$O$10</c:f>
              <c:strCache>
                <c:ptCount val="8"/>
                <c:pt idx="0">
                  <c:v>Employment</c:v>
                </c:pt>
                <c:pt idx="1">
                  <c:v>Employee Comensation</c:v>
                </c:pt>
                <c:pt idx="2">
                  <c:v>Manufacturing Employment</c:v>
                </c:pt>
                <c:pt idx="3">
                  <c:v>Manufacturing Employee Comensation</c:v>
                </c:pt>
                <c:pt idx="4">
                  <c:v>Capital Expenditures</c:v>
                </c:pt>
                <c:pt idx="5">
                  <c:v>Industrial R&amp;D</c:v>
                </c:pt>
                <c:pt idx="6">
                  <c:v>U.S. Exports</c:v>
                </c:pt>
                <c:pt idx="7">
                  <c:v>U.S. Imports</c:v>
                </c:pt>
              </c:strCache>
            </c:strRef>
          </c:cat>
          <c:val>
            <c:numRef>
              <c:f>[1]Fig1!$H$11:$O$11</c:f>
              <c:numCache>
                <c:formatCode>General</c:formatCode>
                <c:ptCount val="8"/>
                <c:pt idx="0">
                  <c:v>0.20094191522762953</c:v>
                </c:pt>
                <c:pt idx="1">
                  <c:v>0.23808962681027068</c:v>
                </c:pt>
                <c:pt idx="2">
                  <c:v>0.5161290322580645</c:v>
                </c:pt>
                <c:pt idx="3">
                  <c:v>0.59852426449720941</c:v>
                </c:pt>
                <c:pt idx="4">
                  <c:v>0.35668226071564046</c:v>
                </c:pt>
                <c:pt idx="5">
                  <c:v>0.66508372906773305</c:v>
                </c:pt>
                <c:pt idx="6">
                  <c:v>0.39379383634431453</c:v>
                </c:pt>
                <c:pt idx="7">
                  <c:v>0.2530747235332621</c:v>
                </c:pt>
              </c:numCache>
            </c:numRef>
          </c:val>
          <c:extLst>
            <c:ext xmlns:c16="http://schemas.microsoft.com/office/drawing/2014/chart" uri="{C3380CC4-5D6E-409C-BE32-E72D297353CC}">
              <c16:uniqueId val="{00000008-0601-CE46-B2BB-CB035023612A}"/>
            </c:ext>
          </c:extLst>
        </c:ser>
        <c:ser>
          <c:idx val="1"/>
          <c:order val="1"/>
          <c:tx>
            <c:strRef>
              <c:f>[1]Fig1!$G$12</c:f>
              <c:strCache>
                <c:ptCount val="1"/>
                <c:pt idx="0">
                  <c:v>U.S. Affiliates of Foreign MNCs</c:v>
                </c:pt>
              </c:strCache>
            </c:strRef>
          </c:tx>
          <c:spPr>
            <a:solidFill>
              <a:schemeClr val="bg1">
                <a:lumMod val="75000"/>
              </a:schemeClr>
            </a:solidFill>
            <a:ln>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[1]Fig1!$H$10:$O$10</c:f>
              <c:strCache>
                <c:ptCount val="8"/>
                <c:pt idx="0">
                  <c:v>Employment</c:v>
                </c:pt>
                <c:pt idx="1">
                  <c:v>Employee Comensation</c:v>
                </c:pt>
                <c:pt idx="2">
                  <c:v>Manufacturing Employment</c:v>
                </c:pt>
                <c:pt idx="3">
                  <c:v>Manufacturing Employee Comensation</c:v>
                </c:pt>
                <c:pt idx="4">
                  <c:v>Capital Expenditures</c:v>
                </c:pt>
                <c:pt idx="5">
                  <c:v>Industrial R&amp;D</c:v>
                </c:pt>
                <c:pt idx="6">
                  <c:v>U.S. Exports</c:v>
                </c:pt>
                <c:pt idx="7">
                  <c:v>U.S. Imports</c:v>
                </c:pt>
              </c:strCache>
            </c:strRef>
          </c:cat>
          <c:val>
            <c:numRef>
              <c:f>[1]Fig1!$H$12:$O$12</c:f>
              <c:numCache>
                <c:formatCode>General</c:formatCode>
                <c:ptCount val="8"/>
                <c:pt idx="0">
                  <c:v>6.3579277864992151E-2</c:v>
                </c:pt>
                <c:pt idx="1">
                  <c:v>7.9775638381862538E-2</c:v>
                </c:pt>
                <c:pt idx="2">
                  <c:v>0.20967741935483872</c:v>
                </c:pt>
                <c:pt idx="3">
                  <c:v>0.23782045218049383</c:v>
                </c:pt>
                <c:pt idx="4">
                  <c:v>0.17581236565937541</c:v>
                </c:pt>
                <c:pt idx="5">
                  <c:v>0.17020744813796548</c:v>
                </c:pt>
                <c:pt idx="6">
                  <c:v>0.20395324123273112</c:v>
                </c:pt>
                <c:pt idx="7">
                  <c:v>0.27388293657629104</c:v>
                </c:pt>
              </c:numCache>
            </c:numRef>
          </c:val>
          <c:extLst>
            <c:ext xmlns:c16="http://schemas.microsoft.com/office/drawing/2014/chart" uri="{C3380CC4-5D6E-409C-BE32-E72D297353CC}">
              <c16:uniqueId val="{00000009-0601-CE46-B2BB-CB035023612A}"/>
            </c:ext>
          </c:extLst>
        </c:ser>
        <c:dLbls>
          <c:showLegendKey val="0"/>
          <c:showVal val="0"/>
          <c:showCatName val="0"/>
          <c:showSerName val="0"/>
          <c:showPercent val="0"/>
          <c:showBubbleSize val="0"/>
        </c:dLbls>
        <c:gapWidth val="150"/>
        <c:overlap val="100"/>
        <c:axId val="486660512"/>
        <c:axId val="486659200"/>
      </c:barChart>
      <c:catAx>
        <c:axId val="486660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mn-cs"/>
              </a:defRPr>
            </a:pPr>
            <a:endParaRPr lang="en-US"/>
          </a:p>
        </c:txPr>
        <c:crossAx val="486659200"/>
        <c:crosses val="autoZero"/>
        <c:auto val="1"/>
        <c:lblAlgn val="ctr"/>
        <c:lblOffset val="100"/>
        <c:noMultiLvlLbl val="0"/>
      </c:catAx>
      <c:valAx>
        <c:axId val="48665920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mn-cs"/>
              </a:defRPr>
            </a:pPr>
            <a:endParaRPr lang="en-US"/>
          </a:p>
        </c:txPr>
        <c:crossAx val="486660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1381124</xdr:colOff>
      <xdr:row>14</xdr:row>
      <xdr:rowOff>152400</xdr:rowOff>
    </xdr:from>
    <xdr:to>
      <xdr:col>15</xdr:col>
      <xdr:colOff>66674</xdr:colOff>
      <xdr:row>37</xdr:row>
      <xdr:rowOff>38100</xdr:rowOff>
    </xdr:to>
    <xdr:graphicFrame macro="">
      <xdr:nvGraphicFramePr>
        <xdr:cNvPr id="2" name="Chart 1">
          <a:extLst>
            <a:ext uri="{FF2B5EF4-FFF2-40B4-BE49-F238E27FC236}">
              <a16:creationId xmlns:a16="http://schemas.microsoft.com/office/drawing/2014/main" id="{381F4D2B-158D-3449-8E40-61578FF7EA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gures0609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1"/>
      <sheetName val="Fig2"/>
      <sheetName val="Fig3"/>
      <sheetName val="Fig4"/>
      <sheetName val="Fig5"/>
      <sheetName val="Fig6"/>
      <sheetName val="Fig7"/>
      <sheetName val="Fig8"/>
      <sheetName val="Fig9"/>
      <sheetName val="Fig10"/>
      <sheetName val="Fig11"/>
      <sheetName val="Fig12"/>
      <sheetName val="Fig13"/>
      <sheetName val="Fig14"/>
      <sheetName val="Fig15"/>
      <sheetName val="Fig16"/>
    </sheetNames>
    <sheetDataSet>
      <sheetData sheetId="0">
        <row r="10">
          <cell r="H10" t="str">
            <v>Employment</v>
          </cell>
          <cell r="I10" t="str">
            <v>Employee Comensation</v>
          </cell>
          <cell r="J10" t="str">
            <v>Manufacturing Employment</v>
          </cell>
          <cell r="K10" t="str">
            <v>Manufacturing Employee Comensation</v>
          </cell>
          <cell r="L10" t="str">
            <v>Capital Expenditures</v>
          </cell>
          <cell r="M10" t="str">
            <v>Industrial R&amp;D</v>
          </cell>
          <cell r="N10" t="str">
            <v>U.S. Exports</v>
          </cell>
          <cell r="O10" t="str">
            <v>U.S. Imports</v>
          </cell>
        </row>
        <row r="11">
          <cell r="G11" t="str">
            <v>U.S. Parents</v>
          </cell>
          <cell r="H11">
            <v>0.20094191522762953</v>
          </cell>
          <cell r="I11">
            <v>0.23808962681027068</v>
          </cell>
          <cell r="J11">
            <v>0.5161290322580645</v>
          </cell>
          <cell r="K11">
            <v>0.59852426449720941</v>
          </cell>
          <cell r="L11">
            <v>0.35668226071564046</v>
          </cell>
          <cell r="M11">
            <v>0.66508372906773305</v>
          </cell>
          <cell r="N11">
            <v>0.39379383634431453</v>
          </cell>
          <cell r="O11">
            <v>0.2530747235332621</v>
          </cell>
        </row>
        <row r="12">
          <cell r="G12" t="str">
            <v>U.S. Affiliates of Foreign MNCs</v>
          </cell>
          <cell r="H12">
            <v>6.3579277864992151E-2</v>
          </cell>
          <cell r="I12">
            <v>7.9775638381862538E-2</v>
          </cell>
          <cell r="J12">
            <v>0.20967741935483872</v>
          </cell>
          <cell r="K12">
            <v>0.23782045218049383</v>
          </cell>
          <cell r="L12">
            <v>0.17581236565937541</v>
          </cell>
          <cell r="M12">
            <v>0.17020744813796548</v>
          </cell>
          <cell r="N12">
            <v>0.20395324123273112</v>
          </cell>
          <cell r="O12">
            <v>0.27388293657629104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FFCA9-D8CB-ED4A-A830-7F59D409BD83}">
  <dimension ref="A1:I3"/>
  <sheetViews>
    <sheetView tabSelected="1" workbookViewId="0">
      <selection activeCell="E2" sqref="E2"/>
    </sheetView>
  </sheetViews>
  <sheetFormatPr baseColWidth="10" defaultRowHeight="16" x14ac:dyDescent="0.2"/>
  <cols>
    <col min="7" max="7" width="8.83203125" bestFit="1" customWidth="1"/>
    <col min="8" max="8" width="7.1640625" bestFit="1" customWidth="1"/>
    <col min="9" max="9" width="7.5" bestFit="1" customWidth="1"/>
  </cols>
  <sheetData>
    <row r="1" spans="1:9" ht="85" x14ac:dyDescent="0.2">
      <c r="A1" t="s">
        <v>83</v>
      </c>
      <c r="B1" s="3" t="s">
        <v>12</v>
      </c>
      <c r="C1" s="3" t="s">
        <v>84</v>
      </c>
      <c r="D1" s="3" t="s">
        <v>14</v>
      </c>
      <c r="E1" s="3" t="s">
        <v>85</v>
      </c>
      <c r="F1" s="3" t="s">
        <v>16</v>
      </c>
      <c r="G1" s="3" t="s">
        <v>17</v>
      </c>
      <c r="H1" s="3" t="s">
        <v>18</v>
      </c>
      <c r="I1" s="3" t="s">
        <v>19</v>
      </c>
    </row>
    <row r="2" spans="1:9" ht="17" x14ac:dyDescent="0.2">
      <c r="A2" s="3" t="s">
        <v>81</v>
      </c>
      <c r="B2" s="2">
        <v>0.20094191522762953</v>
      </c>
      <c r="C2" s="2">
        <v>0.23808962681027068</v>
      </c>
      <c r="D2" s="2">
        <v>0.5161290322580645</v>
      </c>
      <c r="E2" s="2">
        <v>0.59852426449720941</v>
      </c>
      <c r="F2" s="2">
        <v>0.35668226071564046</v>
      </c>
      <c r="G2" s="2">
        <v>0.66508372906773305</v>
      </c>
      <c r="H2" s="2">
        <v>0.39379383634431453</v>
      </c>
      <c r="I2" s="2">
        <v>0.2530747235332621</v>
      </c>
    </row>
    <row r="3" spans="1:9" ht="17" x14ac:dyDescent="0.2">
      <c r="A3" s="3" t="s">
        <v>82</v>
      </c>
      <c r="B3" s="2">
        <v>6.3579277864992151E-2</v>
      </c>
      <c r="C3" s="2">
        <v>7.9775638381862538E-2</v>
      </c>
      <c r="D3" s="2">
        <v>0.20967741935483872</v>
      </c>
      <c r="E3" s="2">
        <v>0.23782045218049383</v>
      </c>
      <c r="F3" s="2">
        <v>0.17581236565937541</v>
      </c>
      <c r="G3" s="2">
        <v>0.17020744813796548</v>
      </c>
      <c r="H3" s="2">
        <v>0.20395324123273112</v>
      </c>
      <c r="I3" s="2">
        <v>0.27388293657629104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CBF2C-7E61-F740-B18E-FA59667186AE}">
  <dimension ref="A1:P57"/>
  <sheetViews>
    <sheetView topLeftCell="A10" workbookViewId="0">
      <selection activeCell="G10" sqref="G10:O12"/>
    </sheetView>
  </sheetViews>
  <sheetFormatPr baseColWidth="10" defaultColWidth="8.83203125" defaultRowHeight="16" x14ac:dyDescent="0.2"/>
  <cols>
    <col min="1" max="1" width="56.33203125" customWidth="1"/>
    <col min="5" max="5" width="4.6640625" customWidth="1"/>
    <col min="6" max="6" width="5" customWidth="1"/>
    <col min="7" max="7" width="20.6640625" customWidth="1"/>
    <col min="8" max="15" width="14.33203125" customWidth="1"/>
  </cols>
  <sheetData>
    <row r="1" spans="1:16" x14ac:dyDescent="0.2">
      <c r="A1" t="s">
        <v>0</v>
      </c>
    </row>
    <row r="2" spans="1:16" x14ac:dyDescent="0.2">
      <c r="B2" t="s">
        <v>1</v>
      </c>
      <c r="C2" t="s">
        <v>2</v>
      </c>
      <c r="G2" t="s">
        <v>3</v>
      </c>
    </row>
    <row r="3" spans="1:16" ht="17" x14ac:dyDescent="0.2">
      <c r="A3" t="s">
        <v>4</v>
      </c>
      <c r="B3" s="1">
        <v>127.4</v>
      </c>
      <c r="C3" s="2">
        <f>B3/B3</f>
        <v>1</v>
      </c>
      <c r="G3" t="s">
        <v>5</v>
      </c>
    </row>
    <row r="4" spans="1:16" x14ac:dyDescent="0.2">
      <c r="A4" t="s">
        <v>6</v>
      </c>
      <c r="B4" s="1">
        <v>25.6</v>
      </c>
      <c r="C4" s="2">
        <f>B4/B3</f>
        <v>0.20094191522762953</v>
      </c>
      <c r="G4" t="s">
        <v>7</v>
      </c>
    </row>
    <row r="5" spans="1:16" x14ac:dyDescent="0.2">
      <c r="A5" t="s">
        <v>8</v>
      </c>
      <c r="B5" s="1">
        <v>8.1</v>
      </c>
      <c r="C5" s="2">
        <f>B5/B3</f>
        <v>6.3579277864992151E-2</v>
      </c>
    </row>
    <row r="6" spans="1:16" x14ac:dyDescent="0.2">
      <c r="A6" t="s">
        <v>9</v>
      </c>
      <c r="B6" s="1">
        <f>B3-B4-B5</f>
        <v>93.700000000000017</v>
      </c>
      <c r="C6" s="2">
        <f>B6/B3</f>
        <v>0.73547880690737844</v>
      </c>
    </row>
    <row r="7" spans="1:16" x14ac:dyDescent="0.2">
      <c r="B7" s="1"/>
    </row>
    <row r="8" spans="1:16" ht="17" x14ac:dyDescent="0.2">
      <c r="A8" t="s">
        <v>10</v>
      </c>
      <c r="B8" s="1">
        <v>8486.2999999999993</v>
      </c>
      <c r="C8" s="2">
        <f>B8/B8</f>
        <v>1</v>
      </c>
      <c r="G8" t="s">
        <v>11</v>
      </c>
    </row>
    <row r="9" spans="1:16" x14ac:dyDescent="0.2">
      <c r="A9" t="s">
        <v>6</v>
      </c>
      <c r="B9" s="1">
        <v>2020.5</v>
      </c>
      <c r="C9" s="2">
        <f>B9/B8</f>
        <v>0.23808962681027068</v>
      </c>
    </row>
    <row r="10" spans="1:16" ht="51" x14ac:dyDescent="0.2">
      <c r="A10" t="s">
        <v>8</v>
      </c>
      <c r="B10" s="1">
        <v>677</v>
      </c>
      <c r="C10" s="2">
        <f>B10/B8</f>
        <v>7.9775638381862538E-2</v>
      </c>
      <c r="H10" s="3" t="s">
        <v>12</v>
      </c>
      <c r="I10" s="3" t="s">
        <v>13</v>
      </c>
      <c r="J10" s="3" t="s">
        <v>14</v>
      </c>
      <c r="K10" s="3" t="s">
        <v>15</v>
      </c>
      <c r="L10" s="3" t="s">
        <v>16</v>
      </c>
      <c r="M10" s="3" t="s">
        <v>17</v>
      </c>
      <c r="N10" s="3" t="s">
        <v>18</v>
      </c>
      <c r="O10" s="3" t="s">
        <v>19</v>
      </c>
      <c r="P10" s="3"/>
    </row>
    <row r="11" spans="1:16" ht="17" x14ac:dyDescent="0.2">
      <c r="A11" t="s">
        <v>20</v>
      </c>
      <c r="B11" s="1">
        <f>B8-B9-B10</f>
        <v>5788.7999999999993</v>
      </c>
      <c r="C11" s="2">
        <f>B11/B8</f>
        <v>0.68213473480786679</v>
      </c>
      <c r="G11" s="3" t="s">
        <v>21</v>
      </c>
      <c r="H11" s="2">
        <f>C4</f>
        <v>0.20094191522762953</v>
      </c>
      <c r="I11" s="2">
        <f>C9</f>
        <v>0.23808962681027068</v>
      </c>
      <c r="J11" s="2">
        <f>C14</f>
        <v>0.5161290322580645</v>
      </c>
      <c r="K11" s="2">
        <f>C19</f>
        <v>0.59852426449720941</v>
      </c>
      <c r="L11" s="2">
        <f>C39</f>
        <v>0.35668226071564046</v>
      </c>
      <c r="M11" s="2">
        <f>C34</f>
        <v>0.66508372906773305</v>
      </c>
      <c r="N11" s="2">
        <f>C24</f>
        <v>0.39379383634431453</v>
      </c>
      <c r="O11" s="2">
        <f>C29</f>
        <v>0.2530747235332621</v>
      </c>
    </row>
    <row r="12" spans="1:16" ht="34" x14ac:dyDescent="0.2">
      <c r="B12" s="1"/>
      <c r="G12" s="3" t="s">
        <v>22</v>
      </c>
      <c r="H12" s="2">
        <f>C5</f>
        <v>6.3579277864992151E-2</v>
      </c>
      <c r="I12" s="2">
        <f>C10</f>
        <v>7.9775638381862538E-2</v>
      </c>
      <c r="J12" s="2">
        <f>C15</f>
        <v>0.20967741935483872</v>
      </c>
      <c r="K12" s="2">
        <f>C20</f>
        <v>0.23782045218049383</v>
      </c>
      <c r="L12" s="2">
        <f>C40</f>
        <v>0.17581236565937541</v>
      </c>
      <c r="M12" s="2">
        <f>C35</f>
        <v>0.17020744813796548</v>
      </c>
      <c r="N12" s="2">
        <f>C25</f>
        <v>0.20395324123273112</v>
      </c>
      <c r="O12" s="2">
        <f>C30</f>
        <v>0.27388293657629104</v>
      </c>
    </row>
    <row r="13" spans="1:16" ht="17" x14ac:dyDescent="0.2">
      <c r="A13" t="s">
        <v>23</v>
      </c>
      <c r="B13" s="1">
        <v>12.4</v>
      </c>
      <c r="C13" s="2">
        <f>B13/B13</f>
        <v>1</v>
      </c>
    </row>
    <row r="14" spans="1:16" x14ac:dyDescent="0.2">
      <c r="A14" t="s">
        <v>6</v>
      </c>
      <c r="B14" s="1">
        <v>6.4</v>
      </c>
      <c r="C14" s="2">
        <f>B14/B13</f>
        <v>0.5161290322580645</v>
      </c>
    </row>
    <row r="15" spans="1:16" x14ac:dyDescent="0.2">
      <c r="A15" t="s">
        <v>8</v>
      </c>
      <c r="B15" s="1">
        <v>2.6</v>
      </c>
      <c r="C15" s="2">
        <f>B15/B13</f>
        <v>0.20967741935483872</v>
      </c>
    </row>
    <row r="16" spans="1:16" x14ac:dyDescent="0.2">
      <c r="A16" t="s">
        <v>24</v>
      </c>
      <c r="B16" s="1">
        <f>B13-B14-B15</f>
        <v>3.4</v>
      </c>
      <c r="C16" s="2">
        <f>B16/B13</f>
        <v>0.27419354838709675</v>
      </c>
    </row>
    <row r="17" spans="1:3" x14ac:dyDescent="0.2">
      <c r="B17" s="1"/>
    </row>
    <row r="18" spans="1:3" ht="17" x14ac:dyDescent="0.2">
      <c r="A18" t="s">
        <v>25</v>
      </c>
      <c r="B18" s="1">
        <v>1057.0999999999999</v>
      </c>
      <c r="C18" s="2">
        <f>B18/B18</f>
        <v>1</v>
      </c>
    </row>
    <row r="19" spans="1:3" x14ac:dyDescent="0.2">
      <c r="A19" t="s">
        <v>6</v>
      </c>
      <c r="B19" s="1">
        <v>632.70000000000005</v>
      </c>
      <c r="C19" s="2">
        <f>B19/B18</f>
        <v>0.59852426449720941</v>
      </c>
    </row>
    <row r="20" spans="1:3" x14ac:dyDescent="0.2">
      <c r="A20" t="s">
        <v>8</v>
      </c>
      <c r="B20" s="1">
        <v>251.4</v>
      </c>
      <c r="C20" s="2">
        <f>B20/B18</f>
        <v>0.23782045218049383</v>
      </c>
    </row>
    <row r="21" spans="1:3" x14ac:dyDescent="0.2">
      <c r="A21" t="s">
        <v>26</v>
      </c>
      <c r="B21" s="1">
        <f>B18-B19-B20</f>
        <v>172.99999999999986</v>
      </c>
      <c r="C21" s="2">
        <f>B21/B18</f>
        <v>0.16365528332229673</v>
      </c>
    </row>
    <row r="22" spans="1:3" x14ac:dyDescent="0.2">
      <c r="B22" s="1"/>
    </row>
    <row r="23" spans="1:3" ht="17" x14ac:dyDescent="0.2">
      <c r="A23" t="s">
        <v>27</v>
      </c>
      <c r="B23" s="1">
        <v>2352.5</v>
      </c>
      <c r="C23" s="2">
        <f>B23/B23</f>
        <v>1</v>
      </c>
    </row>
    <row r="24" spans="1:3" x14ac:dyDescent="0.2">
      <c r="A24" t="s">
        <v>6</v>
      </c>
      <c r="B24" s="1">
        <f>617.5+308.9</f>
        <v>926.4</v>
      </c>
      <c r="C24" s="2">
        <f>B24/B23</f>
        <v>0.39379383634431453</v>
      </c>
    </row>
    <row r="25" spans="1:3" x14ac:dyDescent="0.2">
      <c r="A25" t="s">
        <v>8</v>
      </c>
      <c r="B25" s="1">
        <f>394.2+85.6</f>
        <v>479.79999999999995</v>
      </c>
      <c r="C25" s="2">
        <f>B25/B23</f>
        <v>0.20395324123273112</v>
      </c>
    </row>
    <row r="26" spans="1:3" x14ac:dyDescent="0.2">
      <c r="A26" t="s">
        <v>28</v>
      </c>
      <c r="B26" s="1">
        <f>B23-B24-B25</f>
        <v>946.3</v>
      </c>
      <c r="C26" s="2">
        <f>B26/B23</f>
        <v>0.4022529224229543</v>
      </c>
    </row>
    <row r="27" spans="1:3" x14ac:dyDescent="0.2">
      <c r="B27" s="1"/>
    </row>
    <row r="28" spans="1:3" ht="17" x14ac:dyDescent="0.2">
      <c r="A28" t="s">
        <v>29</v>
      </c>
      <c r="B28" s="1">
        <v>2902.7</v>
      </c>
      <c r="C28" s="2">
        <f>B28/B28</f>
        <v>1</v>
      </c>
    </row>
    <row r="29" spans="1:3" x14ac:dyDescent="0.2">
      <c r="A29" t="s">
        <v>6</v>
      </c>
      <c r="B29" s="1">
        <f>588.8+145.8</f>
        <v>734.59999999999991</v>
      </c>
      <c r="C29" s="2">
        <f>B29/B28</f>
        <v>0.2530747235332621</v>
      </c>
    </row>
    <row r="30" spans="1:3" x14ac:dyDescent="0.2">
      <c r="A30" t="s">
        <v>8</v>
      </c>
      <c r="B30" s="1">
        <f>700.9+94.1</f>
        <v>795</v>
      </c>
      <c r="C30" s="2">
        <f>B30/B28</f>
        <v>0.27388293657629104</v>
      </c>
    </row>
    <row r="31" spans="1:3" x14ac:dyDescent="0.2">
      <c r="A31" t="s">
        <v>30</v>
      </c>
      <c r="B31" s="1">
        <f>B28-B29-B30</f>
        <v>1373.1</v>
      </c>
      <c r="C31" s="2">
        <f>B31/B28</f>
        <v>0.47304233989044681</v>
      </c>
    </row>
    <row r="32" spans="1:3" x14ac:dyDescent="0.2">
      <c r="B32" s="1"/>
    </row>
    <row r="33" spans="1:15" ht="17" x14ac:dyDescent="0.2">
      <c r="A33" t="s">
        <v>31</v>
      </c>
      <c r="B33" s="1">
        <v>400.1</v>
      </c>
      <c r="C33" s="2">
        <f>B33/B33</f>
        <v>1</v>
      </c>
    </row>
    <row r="34" spans="1:15" x14ac:dyDescent="0.2">
      <c r="A34" t="s">
        <v>6</v>
      </c>
      <c r="B34" s="1">
        <v>266.10000000000002</v>
      </c>
      <c r="C34" s="2">
        <f>B34/B33</f>
        <v>0.66508372906773305</v>
      </c>
    </row>
    <row r="35" spans="1:15" x14ac:dyDescent="0.2">
      <c r="A35" t="s">
        <v>8</v>
      </c>
      <c r="B35" s="1">
        <v>68.099999999999994</v>
      </c>
      <c r="C35" s="2">
        <f>B35/B33</f>
        <v>0.17020744813796548</v>
      </c>
    </row>
    <row r="36" spans="1:15" x14ac:dyDescent="0.2">
      <c r="A36" t="s">
        <v>32</v>
      </c>
      <c r="B36" s="1">
        <f>B33-B34-B35</f>
        <v>65.900000000000006</v>
      </c>
      <c r="C36" s="2">
        <f>B36/B33</f>
        <v>0.16470882279430143</v>
      </c>
    </row>
    <row r="37" spans="1:15" x14ac:dyDescent="0.2">
      <c r="B37" s="1"/>
    </row>
    <row r="38" spans="1:15" ht="17" x14ac:dyDescent="0.2">
      <c r="A38" t="s">
        <v>33</v>
      </c>
      <c r="B38" s="1">
        <v>1581.8</v>
      </c>
      <c r="C38" s="2">
        <f>B38/B38</f>
        <v>1</v>
      </c>
    </row>
    <row r="39" spans="1:15" x14ac:dyDescent="0.2">
      <c r="A39" t="s">
        <v>6</v>
      </c>
      <c r="B39" s="1">
        <v>564.20000000000005</v>
      </c>
      <c r="C39" s="2">
        <f>B39/B38</f>
        <v>0.35668226071564046</v>
      </c>
      <c r="H39" s="5" t="s">
        <v>34</v>
      </c>
      <c r="I39" s="5"/>
      <c r="J39" s="5"/>
      <c r="K39" s="5"/>
      <c r="L39" s="5"/>
      <c r="M39" s="5"/>
      <c r="N39" s="5"/>
      <c r="O39" s="5"/>
    </row>
    <row r="40" spans="1:15" x14ac:dyDescent="0.2">
      <c r="A40" t="s">
        <v>8</v>
      </c>
      <c r="B40" s="1">
        <v>278.10000000000002</v>
      </c>
      <c r="C40" s="2">
        <f>B40/B38</f>
        <v>0.17581236565937541</v>
      </c>
      <c r="H40" s="5"/>
      <c r="I40" s="5"/>
      <c r="J40" s="5"/>
      <c r="K40" s="5"/>
      <c r="L40" s="5"/>
      <c r="M40" s="5"/>
      <c r="N40" s="5"/>
      <c r="O40" s="5"/>
    </row>
    <row r="41" spans="1:15" x14ac:dyDescent="0.2">
      <c r="A41" t="s">
        <v>32</v>
      </c>
      <c r="B41" s="1">
        <f>B38-B39-B40</f>
        <v>739.49999999999989</v>
      </c>
      <c r="C41" s="2">
        <f>B41/B38</f>
        <v>0.46750537362498412</v>
      </c>
      <c r="H41" s="5"/>
      <c r="I41" s="5"/>
      <c r="J41" s="5"/>
      <c r="K41" s="5"/>
      <c r="L41" s="5"/>
      <c r="M41" s="5"/>
      <c r="N41" s="5"/>
      <c r="O41" s="5"/>
    </row>
    <row r="42" spans="1:15" x14ac:dyDescent="0.2">
      <c r="H42" s="5"/>
      <c r="I42" s="5"/>
      <c r="J42" s="5"/>
      <c r="K42" s="5"/>
      <c r="L42" s="5"/>
      <c r="M42" s="5"/>
      <c r="N42" s="5"/>
      <c r="O42" s="5"/>
    </row>
    <row r="43" spans="1:15" x14ac:dyDescent="0.2">
      <c r="A43" t="s">
        <v>35</v>
      </c>
      <c r="H43" s="5"/>
      <c r="I43" s="5"/>
      <c r="J43" s="5"/>
      <c r="K43" s="5"/>
      <c r="L43" s="5"/>
      <c r="M43" s="5"/>
      <c r="N43" s="5"/>
      <c r="O43" s="5"/>
    </row>
    <row r="44" spans="1:15" x14ac:dyDescent="0.2">
      <c r="A44" t="s">
        <v>36</v>
      </c>
      <c r="H44" s="5"/>
      <c r="I44" s="5"/>
      <c r="J44" s="5"/>
      <c r="K44" s="5"/>
      <c r="L44" s="5"/>
      <c r="M44" s="5"/>
      <c r="N44" s="5"/>
      <c r="O44" s="5"/>
    </row>
    <row r="45" spans="1:15" x14ac:dyDescent="0.2">
      <c r="A45" t="s">
        <v>37</v>
      </c>
    </row>
    <row r="46" spans="1:15" x14ac:dyDescent="0.2">
      <c r="A46" t="s">
        <v>38</v>
      </c>
    </row>
    <row r="47" spans="1:15" x14ac:dyDescent="0.2">
      <c r="A47" t="s">
        <v>39</v>
      </c>
    </row>
    <row r="48" spans="1:15" x14ac:dyDescent="0.2">
      <c r="A48" s="4" t="s">
        <v>40</v>
      </c>
    </row>
    <row r="49" spans="1:1" x14ac:dyDescent="0.2">
      <c r="A49" s="4" t="s">
        <v>41</v>
      </c>
    </row>
    <row r="50" spans="1:1" x14ac:dyDescent="0.2">
      <c r="A50" s="4" t="s">
        <v>42</v>
      </c>
    </row>
    <row r="51" spans="1:1" x14ac:dyDescent="0.2">
      <c r="A51" s="4" t="s">
        <v>43</v>
      </c>
    </row>
    <row r="53" spans="1:1" x14ac:dyDescent="0.2">
      <c r="A53" t="s">
        <v>44</v>
      </c>
    </row>
    <row r="54" spans="1:1" x14ac:dyDescent="0.2">
      <c r="A54" t="s">
        <v>45</v>
      </c>
    </row>
    <row r="55" spans="1:1" x14ac:dyDescent="0.2">
      <c r="A55" t="s">
        <v>46</v>
      </c>
    </row>
    <row r="56" spans="1:1" x14ac:dyDescent="0.2">
      <c r="A56" t="s">
        <v>47</v>
      </c>
    </row>
    <row r="57" spans="1:1" x14ac:dyDescent="0.2">
      <c r="A57" t="s">
        <v>48</v>
      </c>
    </row>
  </sheetData>
  <mergeCells count="1">
    <mergeCell ref="H39:O4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95903-3420-B346-B771-0EA6B08CC0A4}">
  <dimension ref="A1:AP39"/>
  <sheetViews>
    <sheetView workbookViewId="0">
      <pane xSplit="3" ySplit="5" topLeftCell="D6" activePane="bottomRight" state="frozen"/>
      <selection pane="topRight" activeCell="D1" sqref="D1"/>
      <selection pane="bottomLeft" activeCell="A6" sqref="A6"/>
      <selection pane="bottomRight" activeCell="A10" sqref="A10"/>
    </sheetView>
  </sheetViews>
  <sheetFormatPr baseColWidth="10" defaultRowHeight="16" x14ac:dyDescent="0.2"/>
  <cols>
    <col min="1" max="1" width="53.5" bestFit="1" customWidth="1"/>
    <col min="2" max="3" width="7.1640625" bestFit="1" customWidth="1"/>
    <col min="4" max="4" width="11.5" bestFit="1" customWidth="1"/>
    <col min="5" max="5" width="18.83203125" bestFit="1" customWidth="1"/>
    <col min="6" max="6" width="20" bestFit="1" customWidth="1"/>
    <col min="7" max="7" width="17" bestFit="1" customWidth="1"/>
    <col min="8" max="11" width="22" bestFit="1" customWidth="1"/>
  </cols>
  <sheetData>
    <row r="1" spans="1:42" ht="17" x14ac:dyDescent="0.2">
      <c r="A1" t="s">
        <v>4</v>
      </c>
      <c r="B1" s="1">
        <v>127.4</v>
      </c>
      <c r="C1" s="2">
        <f>B1/B1</f>
        <v>1</v>
      </c>
      <c r="D1" t="s">
        <v>49</v>
      </c>
      <c r="E1" t="s">
        <v>50</v>
      </c>
      <c r="F1" t="s">
        <v>51</v>
      </c>
      <c r="G1" t="s">
        <v>52</v>
      </c>
      <c r="H1" t="s">
        <v>53</v>
      </c>
      <c r="I1" t="s">
        <v>54</v>
      </c>
      <c r="J1" t="s">
        <v>55</v>
      </c>
      <c r="K1" t="s">
        <v>56</v>
      </c>
      <c r="L1" t="s">
        <v>57</v>
      </c>
      <c r="M1" t="s">
        <v>58</v>
      </c>
      <c r="N1" t="s">
        <v>75</v>
      </c>
      <c r="O1" t="s">
        <v>59</v>
      </c>
      <c r="P1" t="s">
        <v>60</v>
      </c>
      <c r="Q1" t="s">
        <v>61</v>
      </c>
      <c r="R1" t="s">
        <v>62</v>
      </c>
      <c r="S1" t="s">
        <v>63</v>
      </c>
      <c r="T1" t="s">
        <v>76</v>
      </c>
      <c r="U1" t="s">
        <v>77</v>
      </c>
      <c r="V1" t="s">
        <v>78</v>
      </c>
      <c r="W1" t="s">
        <v>79</v>
      </c>
      <c r="X1" t="s">
        <v>64</v>
      </c>
      <c r="Y1" t="s">
        <v>65</v>
      </c>
      <c r="Z1" t="s">
        <v>66</v>
      </c>
      <c r="AA1" t="s">
        <v>80</v>
      </c>
      <c r="AB1" t="s">
        <v>67</v>
      </c>
      <c r="AC1" t="s">
        <v>68</v>
      </c>
      <c r="AD1" t="s">
        <v>69</v>
      </c>
      <c r="AE1" t="s">
        <v>70</v>
      </c>
      <c r="AF1" t="s">
        <v>71</v>
      </c>
      <c r="AG1" t="s">
        <v>72</v>
      </c>
      <c r="AH1" t="s">
        <v>73</v>
      </c>
      <c r="AI1" t="s">
        <v>74</v>
      </c>
    </row>
    <row r="2" spans="1:42" x14ac:dyDescent="0.2">
      <c r="A2" t="s">
        <v>6</v>
      </c>
      <c r="B2" s="1">
        <v>25.6</v>
      </c>
      <c r="C2" s="2">
        <f>B2/B1</f>
        <v>0.20094191522762953</v>
      </c>
      <c r="D2" s="1">
        <v>127.4</v>
      </c>
      <c r="E2" s="1">
        <v>25.6</v>
      </c>
      <c r="F2" s="1">
        <v>8.1</v>
      </c>
      <c r="G2" s="1">
        <f>D2-E2-F2</f>
        <v>93.700000000000017</v>
      </c>
      <c r="H2" s="1">
        <v>8486.2999999999993</v>
      </c>
      <c r="I2" s="1">
        <v>2020.5</v>
      </c>
      <c r="J2" s="1">
        <v>677</v>
      </c>
      <c r="K2" s="1">
        <f>H2-I2-J2</f>
        <v>5788.7999999999993</v>
      </c>
      <c r="L2" s="1">
        <v>12.4</v>
      </c>
      <c r="M2" s="1">
        <v>6.4</v>
      </c>
      <c r="N2" s="1">
        <v>2.6</v>
      </c>
      <c r="O2" s="1">
        <f>L2-M2-N2</f>
        <v>3.4</v>
      </c>
      <c r="P2" s="1">
        <v>1057.0999999999999</v>
      </c>
      <c r="Q2" s="1">
        <v>632.70000000000005</v>
      </c>
      <c r="R2" s="1">
        <v>251.4</v>
      </c>
      <c r="S2" s="1">
        <f>P2-Q2-R2</f>
        <v>172.99999999999986</v>
      </c>
      <c r="T2" s="1">
        <v>2352.5</v>
      </c>
      <c r="U2" s="1">
        <f>617.5+308.9</f>
        <v>926.4</v>
      </c>
      <c r="V2" s="1">
        <f>394.2+85.6</f>
        <v>479.79999999999995</v>
      </c>
      <c r="W2" s="1">
        <f>T2-U2-V2</f>
        <v>946.3</v>
      </c>
      <c r="X2" s="1">
        <v>2902.7</v>
      </c>
      <c r="Y2" s="1">
        <f>588.8+145.8</f>
        <v>734.59999999999991</v>
      </c>
      <c r="Z2" s="1">
        <f>700.9+94.1</f>
        <v>795</v>
      </c>
      <c r="AA2" s="1">
        <f>X2-Y2-Z2</f>
        <v>1373.1</v>
      </c>
      <c r="AB2" s="1">
        <v>400.1</v>
      </c>
      <c r="AC2" s="1">
        <v>266.10000000000002</v>
      </c>
      <c r="AD2" s="1">
        <v>68.099999999999994</v>
      </c>
      <c r="AE2" s="1">
        <f>AB2-AC2-AD2</f>
        <v>65.900000000000006</v>
      </c>
      <c r="AF2" s="1">
        <v>1581.8</v>
      </c>
      <c r="AG2" s="1">
        <v>564.20000000000005</v>
      </c>
      <c r="AH2" s="1">
        <v>278.10000000000002</v>
      </c>
      <c r="AI2" s="1">
        <f>AF2-AG2-AH2</f>
        <v>739.49999999999989</v>
      </c>
      <c r="AJ2" s="1"/>
      <c r="AL2" s="1"/>
      <c r="AM2" s="1"/>
      <c r="AN2" s="1"/>
      <c r="AO2" s="1"/>
      <c r="AP2" s="1"/>
    </row>
    <row r="3" spans="1:42" x14ac:dyDescent="0.2">
      <c r="A3" t="s">
        <v>8</v>
      </c>
      <c r="B3" s="1">
        <v>8.1</v>
      </c>
      <c r="C3" s="2">
        <f>B3/B1</f>
        <v>6.3579277864992151E-2</v>
      </c>
    </row>
    <row r="4" spans="1:42" x14ac:dyDescent="0.2">
      <c r="A4" t="s">
        <v>9</v>
      </c>
      <c r="B4" s="1">
        <f>B1-B2-B3</f>
        <v>93.700000000000017</v>
      </c>
      <c r="C4" s="2">
        <f>B4/B1</f>
        <v>0.73547880690737844</v>
      </c>
    </row>
    <row r="5" spans="1:42" x14ac:dyDescent="0.2">
      <c r="B5" s="1"/>
    </row>
    <row r="6" spans="1:42" ht="17" x14ac:dyDescent="0.2">
      <c r="A6" t="s">
        <v>10</v>
      </c>
      <c r="B6" s="1">
        <v>8486.2999999999993</v>
      </c>
      <c r="C6" s="2">
        <f>B6/B6</f>
        <v>1</v>
      </c>
    </row>
    <row r="7" spans="1:42" x14ac:dyDescent="0.2">
      <c r="A7" t="s">
        <v>6</v>
      </c>
      <c r="B7" s="1">
        <v>2020.5</v>
      </c>
      <c r="C7" s="2">
        <f>B7/B6</f>
        <v>0.23808962681027068</v>
      </c>
    </row>
    <row r="8" spans="1:42" x14ac:dyDescent="0.2">
      <c r="A8" t="s">
        <v>8</v>
      </c>
      <c r="B8" s="1">
        <v>677</v>
      </c>
      <c r="C8" s="2">
        <f>B8/B6</f>
        <v>7.9775638381862538E-2</v>
      </c>
    </row>
    <row r="9" spans="1:42" x14ac:dyDescent="0.2">
      <c r="A9" t="s">
        <v>20</v>
      </c>
      <c r="B9" s="1">
        <f>B6-B7-B8</f>
        <v>5788.7999999999993</v>
      </c>
      <c r="C9" s="2">
        <f>B9/B6</f>
        <v>0.68213473480786679</v>
      </c>
    </row>
    <row r="10" spans="1:42" x14ac:dyDescent="0.2">
      <c r="B10" s="1"/>
    </row>
    <row r="11" spans="1:42" ht="17" x14ac:dyDescent="0.2">
      <c r="A11" t="s">
        <v>23</v>
      </c>
      <c r="B11" s="1">
        <v>12.4</v>
      </c>
      <c r="C11" s="2">
        <f>B11/B11</f>
        <v>1</v>
      </c>
    </row>
    <row r="12" spans="1:42" x14ac:dyDescent="0.2">
      <c r="A12" t="s">
        <v>6</v>
      </c>
      <c r="B12" s="1">
        <v>6.4</v>
      </c>
      <c r="C12" s="2">
        <f>B12/B11</f>
        <v>0.5161290322580645</v>
      </c>
    </row>
    <row r="13" spans="1:42" x14ac:dyDescent="0.2">
      <c r="A13" t="s">
        <v>8</v>
      </c>
      <c r="B13" s="1">
        <v>2.6</v>
      </c>
      <c r="C13" s="2">
        <f>B13/B11</f>
        <v>0.20967741935483872</v>
      </c>
    </row>
    <row r="14" spans="1:42" x14ac:dyDescent="0.2">
      <c r="A14" t="s">
        <v>24</v>
      </c>
      <c r="B14" s="1">
        <f>B11-B12-B13</f>
        <v>3.4</v>
      </c>
      <c r="C14" s="2">
        <f>B14/B11</f>
        <v>0.27419354838709675</v>
      </c>
    </row>
    <row r="15" spans="1:42" x14ac:dyDescent="0.2">
      <c r="B15" s="1"/>
    </row>
    <row r="16" spans="1:42" ht="17" x14ac:dyDescent="0.2">
      <c r="A16" t="s">
        <v>25</v>
      </c>
      <c r="B16" s="1">
        <v>1057.0999999999999</v>
      </c>
      <c r="C16" s="2">
        <f>B16/B16</f>
        <v>1</v>
      </c>
    </row>
    <row r="17" spans="1:3" x14ac:dyDescent="0.2">
      <c r="A17" t="s">
        <v>6</v>
      </c>
      <c r="B17" s="1">
        <v>632.70000000000005</v>
      </c>
      <c r="C17" s="2">
        <f>B17/B16</f>
        <v>0.59852426449720941</v>
      </c>
    </row>
    <row r="18" spans="1:3" x14ac:dyDescent="0.2">
      <c r="A18" t="s">
        <v>8</v>
      </c>
      <c r="B18" s="1">
        <v>251.4</v>
      </c>
      <c r="C18" s="2">
        <f>B18/B16</f>
        <v>0.23782045218049383</v>
      </c>
    </row>
    <row r="19" spans="1:3" x14ac:dyDescent="0.2">
      <c r="A19" t="s">
        <v>26</v>
      </c>
      <c r="B19" s="1">
        <f>B16-B17-B18</f>
        <v>172.99999999999986</v>
      </c>
      <c r="C19" s="2">
        <f>B19/B16</f>
        <v>0.16365528332229673</v>
      </c>
    </row>
    <row r="20" spans="1:3" x14ac:dyDescent="0.2">
      <c r="B20" s="1"/>
    </row>
    <row r="21" spans="1:3" ht="17" x14ac:dyDescent="0.2">
      <c r="A21" t="s">
        <v>27</v>
      </c>
      <c r="B21" s="1">
        <v>2352.5</v>
      </c>
      <c r="C21" s="2">
        <f>B21/B21</f>
        <v>1</v>
      </c>
    </row>
    <row r="22" spans="1:3" x14ac:dyDescent="0.2">
      <c r="A22" t="s">
        <v>6</v>
      </c>
      <c r="B22" s="1">
        <f>617.5+308.9</f>
        <v>926.4</v>
      </c>
      <c r="C22" s="2">
        <f>B22/B21</f>
        <v>0.39379383634431453</v>
      </c>
    </row>
    <row r="23" spans="1:3" x14ac:dyDescent="0.2">
      <c r="A23" t="s">
        <v>8</v>
      </c>
      <c r="B23" s="1">
        <f>394.2+85.6</f>
        <v>479.79999999999995</v>
      </c>
      <c r="C23" s="2">
        <f>B23/B21</f>
        <v>0.20395324123273112</v>
      </c>
    </row>
    <row r="24" spans="1:3" x14ac:dyDescent="0.2">
      <c r="A24" t="s">
        <v>28</v>
      </c>
      <c r="B24" s="1">
        <f>B21-B22-B23</f>
        <v>946.3</v>
      </c>
      <c r="C24" s="2">
        <f>B24/B21</f>
        <v>0.4022529224229543</v>
      </c>
    </row>
    <row r="25" spans="1:3" x14ac:dyDescent="0.2">
      <c r="B25" s="1"/>
    </row>
    <row r="26" spans="1:3" ht="17" x14ac:dyDescent="0.2">
      <c r="A26" t="s">
        <v>29</v>
      </c>
      <c r="B26" s="1">
        <v>2902.7</v>
      </c>
      <c r="C26" s="2">
        <f>B26/B26</f>
        <v>1</v>
      </c>
    </row>
    <row r="27" spans="1:3" x14ac:dyDescent="0.2">
      <c r="A27" t="s">
        <v>6</v>
      </c>
      <c r="B27" s="1">
        <f>588.8+145.8</f>
        <v>734.59999999999991</v>
      </c>
      <c r="C27" s="2">
        <f>B27/B26</f>
        <v>0.2530747235332621</v>
      </c>
    </row>
    <row r="28" spans="1:3" x14ac:dyDescent="0.2">
      <c r="A28" t="s">
        <v>8</v>
      </c>
      <c r="B28" s="1">
        <f>700.9+94.1</f>
        <v>795</v>
      </c>
      <c r="C28" s="2">
        <f>B28/B26</f>
        <v>0.27388293657629104</v>
      </c>
    </row>
    <row r="29" spans="1:3" x14ac:dyDescent="0.2">
      <c r="A29" t="s">
        <v>30</v>
      </c>
      <c r="B29" s="1">
        <f>B26-B27-B28</f>
        <v>1373.1</v>
      </c>
      <c r="C29" s="2">
        <f>B29/B26</f>
        <v>0.47304233989044681</v>
      </c>
    </row>
    <row r="30" spans="1:3" x14ac:dyDescent="0.2">
      <c r="B30" s="1"/>
    </row>
    <row r="31" spans="1:3" ht="17" x14ac:dyDescent="0.2">
      <c r="A31" t="s">
        <v>31</v>
      </c>
      <c r="B31" s="1">
        <v>400.1</v>
      </c>
      <c r="C31" s="2">
        <f>B31/B31</f>
        <v>1</v>
      </c>
    </row>
    <row r="32" spans="1:3" x14ac:dyDescent="0.2">
      <c r="A32" t="s">
        <v>6</v>
      </c>
      <c r="B32" s="1">
        <v>266.10000000000002</v>
      </c>
      <c r="C32" s="2">
        <f>B32/B31</f>
        <v>0.66508372906773305</v>
      </c>
    </row>
    <row r="33" spans="1:3" x14ac:dyDescent="0.2">
      <c r="A33" t="s">
        <v>8</v>
      </c>
      <c r="B33" s="1">
        <v>68.099999999999994</v>
      </c>
      <c r="C33" s="2">
        <f>B33/B31</f>
        <v>0.17020744813796548</v>
      </c>
    </row>
    <row r="34" spans="1:3" x14ac:dyDescent="0.2">
      <c r="A34" t="s">
        <v>32</v>
      </c>
      <c r="B34" s="1">
        <f>B31-B32-B33</f>
        <v>65.900000000000006</v>
      </c>
      <c r="C34" s="2">
        <f>B34/B31</f>
        <v>0.16470882279430143</v>
      </c>
    </row>
    <row r="35" spans="1:3" x14ac:dyDescent="0.2">
      <c r="B35" s="1"/>
    </row>
    <row r="36" spans="1:3" ht="17" x14ac:dyDescent="0.2">
      <c r="A36" t="s">
        <v>33</v>
      </c>
      <c r="B36" s="1">
        <v>1581.8</v>
      </c>
      <c r="C36" s="2">
        <f>B36/B36</f>
        <v>1</v>
      </c>
    </row>
    <row r="37" spans="1:3" x14ac:dyDescent="0.2">
      <c r="A37" t="s">
        <v>6</v>
      </c>
      <c r="B37" s="1">
        <v>564.20000000000005</v>
      </c>
      <c r="C37" s="2">
        <f>B37/B36</f>
        <v>0.35668226071564046</v>
      </c>
    </row>
    <row r="38" spans="1:3" x14ac:dyDescent="0.2">
      <c r="A38" t="s">
        <v>8</v>
      </c>
      <c r="B38" s="1">
        <v>278.10000000000002</v>
      </c>
      <c r="C38" s="2">
        <f>B38/B36</f>
        <v>0.17581236565937541</v>
      </c>
    </row>
    <row r="39" spans="1:3" x14ac:dyDescent="0.2">
      <c r="A39" t="s">
        <v>32</v>
      </c>
      <c r="B39" s="1">
        <f>B36-B37-B38</f>
        <v>739.49999999999989</v>
      </c>
      <c r="C39" s="2">
        <f>B39/B36</f>
        <v>0.46750537362498412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2021-01-26T06:18:04Z</dcterms:created>
  <dcterms:modified xsi:type="dcterms:W3CDTF">2021-03-31T18:40:58Z</dcterms:modified>
</cp:coreProperties>
</file>